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1" documentId="8_{32783AD1-C73F-43EA-8EDC-B07D686E7434}" xr6:coauthVersionLast="47" xr6:coauthVersionMax="47" xr10:uidLastSave="{159ABE26-2F97-4136-A10A-F212EA4E8CEA}"/>
  <bookViews>
    <workbookView xWindow="-110" yWindow="-110" windowWidth="19420" windowHeight="11500" tabRatio="805" xr2:uid="{D8790FE8-5C76-4841-BD07-5E97F4041C0A}"/>
  </bookViews>
  <sheets>
    <sheet name="表紙" sheetId="1" r:id="rId1"/>
    <sheet name="商品概要一覧" sheetId="14" r:id="rId2"/>
    <sheet name="1-A.札幌市 【dDe】" sheetId="3" r:id="rId3"/>
    <sheet name="1-A2.札幌・北広島・石狩市 【dDe】" sheetId="4" r:id="rId4"/>
    <sheet name="2-C.恵庭市 【dDeえにわ】" sheetId="6" r:id="rId5"/>
    <sheet name="2-D.苫小牧市 【道新とまこまいイースト】" sheetId="5" r:id="rId6"/>
    <sheet name="5-E.函館市・北斗市・七飯町 【函館HIT】" sheetId="7" r:id="rId7"/>
    <sheet name="7-F.旭川市・東神楽町 【旭川あかり】" sheetId="8" r:id="rId8"/>
    <sheet name="7-F2.旭川市・東神楽町 【旭川全戸】" sheetId="9" r:id="rId9"/>
    <sheet name="10-G.釧路市・釧路町 【釧路Fit PRESS】" sheetId="11" r:id="rId10"/>
    <sheet name="10-H.中標津町 【なかしべつDパック】" sheetId="12" r:id="rId11"/>
    <sheet name="11-I.帯広市・幕別町・音更町・芽室町 【帯広EX】" sheetId="13" r:id="rId12"/>
  </sheets>
  <definedNames>
    <definedName name="_xlnm.Print_Area" localSheetId="9">'10-G.釧路市・釧路町 【釧路Fit PRESS】'!$A$1:$AI$47</definedName>
    <definedName name="_xlnm.Print_Area" localSheetId="10">'10-H.中標津町 【なかしべつDパック】'!$A$1:$AI$47</definedName>
    <definedName name="_xlnm.Print_Area" localSheetId="11">'11-I.帯広市・幕別町・音更町・芽室町 【帯広EX】'!$A$1:$AI$48</definedName>
    <definedName name="_xlnm.Print_Area" localSheetId="2">'1-A.札幌市 【dDe】'!$A$1:$AI$48</definedName>
    <definedName name="_xlnm.Print_Area" localSheetId="3">'1-A2.札幌・北広島・石狩市 【dDe】'!$A$1:$AI$48</definedName>
    <definedName name="_xlnm.Print_Area" localSheetId="4">'2-C.恵庭市 【dDeえにわ】'!$A$1:$AI$47</definedName>
    <definedName name="_xlnm.Print_Area" localSheetId="5">'2-D.苫小牧市 【道新とまこまいイースト】'!$A$1:$AI$46</definedName>
    <definedName name="_xlnm.Print_Area" localSheetId="6">'5-E.函館市・北斗市・七飯町 【函館HIT】'!$A$1:$AI$49</definedName>
    <definedName name="_xlnm.Print_Area" localSheetId="7">'7-F.旭川市・東神楽町 【旭川あかり】'!$A$1:$AI$48</definedName>
    <definedName name="_xlnm.Print_Area" localSheetId="8">'7-F2.旭川市・東神楽町 【旭川全戸】'!$A$1:$AI$48</definedName>
    <definedName name="_xlnm.Print_Area" localSheetId="0">表紙!$A$1:$R$26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6" l="1"/>
  <c r="L34" i="7" l="1"/>
  <c r="L2" i="4"/>
  <c r="D7" i="13" l="1"/>
  <c r="N22" i="11"/>
  <c r="M22" i="11"/>
  <c r="G7" i="11" s="1"/>
  <c r="L18" i="11"/>
  <c r="L15" i="11"/>
  <c r="L16" i="11"/>
  <c r="L17" i="11"/>
  <c r="F22" i="11" l="1"/>
  <c r="AH44" i="11" s="1"/>
  <c r="AA7" i="9"/>
  <c r="B13" i="4" l="1"/>
  <c r="B19" i="4"/>
  <c r="M7" i="4"/>
  <c r="O7" i="4"/>
  <c r="M7" i="3"/>
  <c r="O7" i="3"/>
  <c r="B12" i="4"/>
  <c r="L14" i="4"/>
  <c r="L13" i="4"/>
  <c r="L12" i="4"/>
  <c r="L11" i="4"/>
  <c r="G7" i="3" l="1"/>
  <c r="B14" i="4"/>
  <c r="L34" i="9" l="1"/>
  <c r="L29" i="9"/>
  <c r="L31" i="9"/>
  <c r="L32" i="9"/>
  <c r="L28" i="9"/>
  <c r="L30" i="9"/>
  <c r="L25" i="9"/>
  <c r="L26" i="9"/>
  <c r="AG16" i="11"/>
  <c r="AH46" i="7" l="1"/>
  <c r="L11" i="3"/>
  <c r="L12" i="3"/>
  <c r="Z16" i="11" l="1"/>
  <c r="AA16" i="11"/>
  <c r="L36" i="4"/>
  <c r="L35" i="4"/>
  <c r="L34" i="4"/>
  <c r="L33" i="4"/>
  <c r="L32" i="4"/>
  <c r="L31" i="4"/>
  <c r="L28" i="4"/>
  <c r="L27" i="4"/>
  <c r="L26" i="4"/>
  <c r="L25" i="4"/>
  <c r="L24" i="4"/>
  <c r="L23" i="4"/>
  <c r="L22" i="4"/>
  <c r="L21" i="4"/>
  <c r="L17" i="4"/>
  <c r="L18" i="4"/>
  <c r="L19" i="4"/>
  <c r="L20" i="4"/>
  <c r="L16" i="4"/>
  <c r="L15" i="4"/>
  <c r="E17" i="1" l="1"/>
  <c r="AH16" i="11"/>
  <c r="M7" i="11" s="1"/>
  <c r="G5" i="5" l="1"/>
  <c r="G5" i="7"/>
  <c r="G5" i="6"/>
  <c r="G7" i="4" l="1"/>
  <c r="AA7" i="13" l="1"/>
  <c r="L13" i="5"/>
  <c r="L12" i="5"/>
  <c r="L38" i="7"/>
  <c r="AH45" i="6"/>
  <c r="AH44" i="6"/>
  <c r="M36" i="8" l="1"/>
  <c r="N36" i="8"/>
  <c r="G36" i="8"/>
  <c r="B29" i="3" l="1"/>
  <c r="B30" i="3"/>
  <c r="AH45" i="12"/>
  <c r="AH44" i="12"/>
  <c r="M7" i="12"/>
  <c r="G7" i="12"/>
  <c r="L11" i="12"/>
  <c r="AF14" i="11"/>
  <c r="AF15" i="11"/>
  <c r="AF12" i="11"/>
  <c r="AF11" i="11"/>
  <c r="L12" i="11"/>
  <c r="L13" i="11"/>
  <c r="L14" i="11"/>
  <c r="L19" i="11"/>
  <c r="L20" i="11"/>
  <c r="L21" i="11"/>
  <c r="L11" i="11"/>
  <c r="AF11" i="9"/>
  <c r="L35" i="9"/>
  <c r="L27" i="9"/>
  <c r="L12" i="9"/>
  <c r="L13" i="9"/>
  <c r="L14" i="9"/>
  <c r="L15" i="9"/>
  <c r="L16" i="9"/>
  <c r="L17" i="9"/>
  <c r="L18" i="9"/>
  <c r="L19" i="9"/>
  <c r="L20" i="9"/>
  <c r="L21" i="9"/>
  <c r="L22" i="9"/>
  <c r="L23" i="9"/>
  <c r="L11" i="9"/>
  <c r="AF11" i="8"/>
  <c r="M7" i="8"/>
  <c r="G7" i="8"/>
  <c r="L35" i="8"/>
  <c r="L34" i="8"/>
  <c r="L32" i="8"/>
  <c r="L31" i="8"/>
  <c r="L30" i="8"/>
  <c r="L29" i="8"/>
  <c r="L28" i="8"/>
  <c r="L27" i="8"/>
  <c r="L26" i="8"/>
  <c r="L25" i="8"/>
  <c r="L23" i="8"/>
  <c r="L22" i="8"/>
  <c r="L21" i="8"/>
  <c r="L20" i="8"/>
  <c r="L19" i="8"/>
  <c r="L18" i="8"/>
  <c r="L17" i="8"/>
  <c r="L16" i="8"/>
  <c r="L15" i="8"/>
  <c r="L14" i="8"/>
  <c r="L13" i="8"/>
  <c r="L12" i="8"/>
  <c r="L11" i="8"/>
  <c r="L35" i="7"/>
  <c r="L33" i="7"/>
  <c r="L32" i="7"/>
  <c r="L31" i="7"/>
  <c r="L30" i="7"/>
  <c r="L29" i="7"/>
  <c r="L28" i="7"/>
  <c r="L27" i="7"/>
  <c r="L26" i="7"/>
  <c r="L25" i="7"/>
  <c r="L24" i="7"/>
  <c r="L23" i="7"/>
  <c r="L22" i="7"/>
  <c r="L21" i="7"/>
  <c r="L20" i="7"/>
  <c r="L19" i="7"/>
  <c r="L18" i="7"/>
  <c r="L17" i="7"/>
  <c r="L15" i="7"/>
  <c r="L14" i="7"/>
  <c r="L13" i="7"/>
  <c r="L11" i="7"/>
  <c r="L13" i="6"/>
  <c r="L12" i="6"/>
  <c r="L11" i="6"/>
  <c r="L17" i="5"/>
  <c r="L16" i="5"/>
  <c r="L15" i="5"/>
  <c r="L11" i="5"/>
  <c r="M7" i="7"/>
  <c r="G7" i="7"/>
  <c r="G7" i="6"/>
  <c r="G7" i="5"/>
  <c r="AF28" i="4"/>
  <c r="AF27" i="4"/>
  <c r="AF26" i="4"/>
  <c r="AF25" i="4"/>
  <c r="AF24" i="4"/>
  <c r="AF23" i="4"/>
  <c r="AF22" i="4"/>
  <c r="AF21" i="4"/>
  <c r="AF20" i="4"/>
  <c r="AF19" i="4"/>
  <c r="AF16" i="4"/>
  <c r="AF15" i="4"/>
  <c r="AF14" i="4"/>
  <c r="AF13" i="4"/>
  <c r="AF12" i="4"/>
  <c r="AF11" i="4"/>
  <c r="AF29" i="3"/>
  <c r="AF28" i="3"/>
  <c r="AF27" i="3"/>
  <c r="AF26" i="3"/>
  <c r="AF25" i="3"/>
  <c r="AF24" i="3"/>
  <c r="AF23" i="3"/>
  <c r="AF22" i="3"/>
  <c r="AF21" i="3"/>
  <c r="AF20" i="3"/>
  <c r="AF19" i="3"/>
  <c r="AF18" i="3"/>
  <c r="AF17" i="3"/>
  <c r="AF16" i="3"/>
  <c r="AF15" i="3"/>
  <c r="AF14" i="3"/>
  <c r="AF13" i="3"/>
  <c r="AF12" i="3"/>
  <c r="AF11" i="3"/>
  <c r="L36" i="3"/>
  <c r="L35" i="3"/>
  <c r="L34" i="3"/>
  <c r="L33" i="3"/>
  <c r="L32" i="3"/>
  <c r="L31" i="3"/>
  <c r="L30" i="3"/>
  <c r="L29" i="3"/>
  <c r="L28" i="3"/>
  <c r="L27" i="3"/>
  <c r="L26" i="3"/>
  <c r="L25" i="3"/>
  <c r="L24" i="3"/>
  <c r="L22" i="3"/>
  <c r="L21" i="3"/>
  <c r="L20" i="3"/>
  <c r="L19" i="3"/>
  <c r="L18" i="3"/>
  <c r="L17" i="3"/>
  <c r="L16" i="3"/>
  <c r="L15" i="3"/>
  <c r="L14" i="3"/>
  <c r="AF16" i="11" l="1"/>
  <c r="AH46" i="6"/>
  <c r="L22" i="11"/>
  <c r="D7" i="6"/>
  <c r="L36" i="8"/>
  <c r="B31" i="3"/>
  <c r="D7" i="12"/>
  <c r="D7" i="8"/>
  <c r="D7" i="7"/>
  <c r="V27" i="4" l="1"/>
  <c r="V26" i="4"/>
  <c r="V23" i="4"/>
  <c r="V22" i="4"/>
  <c r="V19" i="4"/>
  <c r="V18" i="4"/>
  <c r="B35" i="4"/>
  <c r="B34" i="4"/>
  <c r="B25" i="4"/>
  <c r="B24" i="4"/>
  <c r="B20" i="4"/>
  <c r="AA45" i="4" l="1"/>
  <c r="AA46" i="4"/>
  <c r="V24" i="4"/>
  <c r="B36" i="4"/>
  <c r="B26" i="4"/>
  <c r="V28" i="4"/>
  <c r="D7" i="4"/>
  <c r="V28" i="3"/>
  <c r="V27" i="3"/>
  <c r="D7" i="3" l="1"/>
  <c r="V17" i="3"/>
  <c r="V16" i="3"/>
  <c r="B35" i="3"/>
  <c r="B34" i="3"/>
  <c r="B20" i="3"/>
  <c r="B19" i="3"/>
  <c r="N9" i="3"/>
  <c r="AH45" i="3" l="1"/>
  <c r="AH45" i="4" s="1"/>
  <c r="AH46" i="3"/>
  <c r="AH46" i="4" s="1"/>
  <c r="V18" i="3"/>
  <c r="B36" i="3"/>
  <c r="B21" i="3"/>
  <c r="G5" i="13"/>
  <c r="U5" i="13"/>
  <c r="X5" i="13"/>
  <c r="AA5" i="13"/>
  <c r="AD5" i="13"/>
  <c r="AH5" i="13"/>
  <c r="X7" i="13"/>
  <c r="D8" i="13"/>
  <c r="AH46" i="13"/>
  <c r="J24" i="1" s="1"/>
  <c r="H24" i="1" s="1"/>
  <c r="G5" i="12"/>
  <c r="U5" i="12"/>
  <c r="X5" i="12"/>
  <c r="AA5" i="12"/>
  <c r="AD5" i="12"/>
  <c r="AH5" i="12"/>
  <c r="X7" i="12"/>
  <c r="AA7" i="12"/>
  <c r="D8" i="12"/>
  <c r="AH46" i="12"/>
  <c r="G5" i="11"/>
  <c r="U5" i="11"/>
  <c r="X5" i="11"/>
  <c r="AA5" i="11"/>
  <c r="AD5" i="11"/>
  <c r="AH5" i="11"/>
  <c r="X7" i="11"/>
  <c r="AA7" i="11"/>
  <c r="D8" i="11"/>
  <c r="G22" i="11"/>
  <c r="AH45" i="11" s="1"/>
  <c r="G5" i="9"/>
  <c r="U5" i="9"/>
  <c r="X5" i="9"/>
  <c r="AA5" i="9"/>
  <c r="AD5" i="9"/>
  <c r="AH5" i="9"/>
  <c r="X7" i="9"/>
  <c r="D8" i="9"/>
  <c r="F36" i="9"/>
  <c r="G36" i="9"/>
  <c r="M36" i="9"/>
  <c r="G5" i="8"/>
  <c r="U5" i="8"/>
  <c r="X5" i="8"/>
  <c r="AA5" i="8"/>
  <c r="AD5" i="8"/>
  <c r="AH5" i="8"/>
  <c r="N20" i="1"/>
  <c r="X7" i="8"/>
  <c r="AA7" i="8"/>
  <c r="D8" i="8"/>
  <c r="F36" i="8"/>
  <c r="AH45" i="8" s="1"/>
  <c r="H36" i="8"/>
  <c r="I36" i="8"/>
  <c r="J36" i="8"/>
  <c r="K36" i="8"/>
  <c r="U5" i="7"/>
  <c r="X5" i="7"/>
  <c r="AA5" i="7"/>
  <c r="AD5" i="7"/>
  <c r="AH5" i="7"/>
  <c r="M19" i="1"/>
  <c r="X7" i="7"/>
  <c r="AA7" i="7"/>
  <c r="D8" i="7"/>
  <c r="K19" i="1"/>
  <c r="U5" i="6"/>
  <c r="X5" i="6"/>
  <c r="AA5" i="6"/>
  <c r="AD5" i="6"/>
  <c r="AH5" i="6"/>
  <c r="X7" i="6"/>
  <c r="AA7" i="6"/>
  <c r="D8" i="6"/>
  <c r="U5" i="5"/>
  <c r="X5" i="5"/>
  <c r="AA5" i="5"/>
  <c r="AD5" i="5"/>
  <c r="AH5" i="5"/>
  <c r="M7" i="5"/>
  <c r="D7" i="5" s="1"/>
  <c r="L18" i="1" s="1"/>
  <c r="X7" i="5"/>
  <c r="AA7" i="5"/>
  <c r="D8" i="5"/>
  <c r="AH43" i="5"/>
  <c r="J18" i="1" s="1"/>
  <c r="AH44" i="5"/>
  <c r="K18" i="1" s="1"/>
  <c r="D5" i="4"/>
  <c r="D8" i="4" s="1"/>
  <c r="N9" i="4"/>
  <c r="K15" i="1"/>
  <c r="V20" i="4"/>
  <c r="G5" i="3"/>
  <c r="G5" i="4" s="1"/>
  <c r="U5" i="3"/>
  <c r="U5" i="4" s="1"/>
  <c r="X5" i="3"/>
  <c r="X5" i="4" s="1"/>
  <c r="AA5" i="3"/>
  <c r="AA5" i="4" s="1"/>
  <c r="AD5" i="3"/>
  <c r="AD5" i="4" s="1"/>
  <c r="AH5" i="3"/>
  <c r="AH5" i="4" s="1"/>
  <c r="U9" i="4"/>
  <c r="X7" i="3"/>
  <c r="X7" i="4" s="1"/>
  <c r="AA7" i="3"/>
  <c r="AA7" i="4" s="1"/>
  <c r="D8" i="3"/>
  <c r="V29" i="3"/>
  <c r="E14" i="1"/>
  <c r="L15" i="1"/>
  <c r="L16" i="1" s="1"/>
  <c r="M15" i="1"/>
  <c r="N15" i="1"/>
  <c r="E18" i="1"/>
  <c r="M18" i="1"/>
  <c r="J17" i="1"/>
  <c r="L17" i="1"/>
  <c r="M17" i="1"/>
  <c r="N17" i="1"/>
  <c r="E19" i="1"/>
  <c r="N19" i="1"/>
  <c r="E20" i="1"/>
  <c r="E21" i="1"/>
  <c r="E22" i="1"/>
  <c r="E23" i="1"/>
  <c r="K23" i="1"/>
  <c r="L23" i="1"/>
  <c r="M23" i="1"/>
  <c r="N23" i="1"/>
  <c r="E24" i="1"/>
  <c r="L24" i="1"/>
  <c r="B24" i="1" s="1"/>
  <c r="J14" i="1" l="1"/>
  <c r="AH47" i="4"/>
  <c r="AH47" i="3"/>
  <c r="AH46" i="11"/>
  <c r="D7" i="11"/>
  <c r="K22" i="1"/>
  <c r="N18" i="1"/>
  <c r="B18" i="1" s="1"/>
  <c r="H18" i="1"/>
  <c r="B21" i="4"/>
  <c r="N22" i="1"/>
  <c r="B17" i="1"/>
  <c r="D7" i="9"/>
  <c r="L21" i="1" s="1"/>
  <c r="B21" i="1" s="1"/>
  <c r="AH46" i="8"/>
  <c r="AH47" i="8" s="1"/>
  <c r="AH45" i="5"/>
  <c r="B23" i="1"/>
  <c r="B19" i="1"/>
  <c r="B15" i="1"/>
  <c r="M14" i="1"/>
  <c r="L36" i="9"/>
  <c r="AG47" i="9" s="1"/>
  <c r="J20" i="1"/>
  <c r="K14" i="1"/>
  <c r="M20" i="1"/>
  <c r="B20" i="1" s="1"/>
  <c r="L20" i="1"/>
  <c r="J22" i="1"/>
  <c r="L14" i="1"/>
  <c r="K17" i="1"/>
  <c r="H17" i="1" s="1"/>
  <c r="L19" i="1"/>
  <c r="J23" i="1"/>
  <c r="H23" i="1" s="1"/>
  <c r="U9" i="3"/>
  <c r="N14" i="1"/>
  <c r="N16" i="1" s="1"/>
  <c r="M22" i="1" l="1"/>
  <c r="B22" i="1" s="1"/>
  <c r="H22" i="1"/>
  <c r="J15" i="1"/>
  <c r="L22" i="1"/>
  <c r="N25" i="1"/>
  <c r="K20" i="1"/>
  <c r="H20" i="1" s="1"/>
  <c r="M16" i="1"/>
  <c r="B14" i="1"/>
  <c r="H14" i="1"/>
  <c r="K16" i="1"/>
  <c r="M25" i="1" l="1"/>
  <c r="L25" i="1"/>
  <c r="J16" i="1"/>
  <c r="H15" i="1"/>
  <c r="H16" i="1" s="1"/>
  <c r="K25" i="1"/>
  <c r="AH45" i="7" l="1"/>
  <c r="AH47" i="7" l="1"/>
  <c r="J19" i="1"/>
  <c r="H19" i="1" l="1"/>
  <c r="G25" i="1" s="1"/>
  <c r="J25" i="1"/>
</calcChain>
</file>

<file path=xl/sharedStrings.xml><?xml version="1.0" encoding="utf-8"?>
<sst xmlns="http://schemas.openxmlformats.org/spreadsheetml/2006/main" count="1369" uniqueCount="718">
  <si>
    <t>00</t>
    <phoneticPr fontId="4"/>
  </si>
  <si>
    <t>ver.</t>
    <phoneticPr fontId="4"/>
  </si>
  <si>
    <t>※このシートの枠内に入力すると各申込書シートに一括反映されます。</t>
    <rPh sb="8" eb="9">
      <t>ナイ</t>
    </rPh>
    <phoneticPr fontId="4"/>
  </si>
  <si>
    <t>コード</t>
    <phoneticPr fontId="4"/>
  </si>
  <si>
    <t>代理店名</t>
    <rPh sb="0" eb="3">
      <t>ダイリテン</t>
    </rPh>
    <rPh sb="3" eb="4">
      <t>メイ</t>
    </rPh>
    <phoneticPr fontId="4"/>
  </si>
  <si>
    <t>担当者名</t>
    <rPh sb="0" eb="2">
      <t>タントウ</t>
    </rPh>
    <rPh sb="2" eb="3">
      <t>シャ</t>
    </rPh>
    <rPh sb="3" eb="4">
      <t>メイ</t>
    </rPh>
    <phoneticPr fontId="4"/>
  </si>
  <si>
    <t>折込日（年）　</t>
    <rPh sb="0" eb="2">
      <t>オリコミ</t>
    </rPh>
    <rPh sb="2" eb="3">
      <t>ヒ</t>
    </rPh>
    <rPh sb="4" eb="5">
      <t>ネン</t>
    </rPh>
    <phoneticPr fontId="4"/>
  </si>
  <si>
    <t>配布日（月/日）　</t>
    <rPh sb="0" eb="2">
      <t>ハイフ</t>
    </rPh>
    <rPh sb="2" eb="3">
      <t>ヒ</t>
    </rPh>
    <rPh sb="4" eb="5">
      <t>ツキ</t>
    </rPh>
    <rPh sb="6" eb="7">
      <t>ヒ</t>
    </rPh>
    <phoneticPr fontId="4"/>
  </si>
  <si>
    <t>※地域によって配布日が異なるため、各申込書に入力願います。</t>
    <rPh sb="1" eb="3">
      <t>チイキ</t>
    </rPh>
    <rPh sb="7" eb="9">
      <t>ハイフ</t>
    </rPh>
    <rPh sb="9" eb="10">
      <t>ヒ</t>
    </rPh>
    <rPh sb="11" eb="12">
      <t>コト</t>
    </rPh>
    <rPh sb="17" eb="18">
      <t>カク</t>
    </rPh>
    <rPh sb="18" eb="21">
      <t>モウシコミショ</t>
    </rPh>
    <rPh sb="22" eb="24">
      <t>ニュウリョク</t>
    </rPh>
    <rPh sb="24" eb="25">
      <t>ネガ</t>
    </rPh>
    <phoneticPr fontId="7"/>
  </si>
  <si>
    <t>広告主名／件名　</t>
    <rPh sb="0" eb="3">
      <t>コウコクヌシ</t>
    </rPh>
    <rPh sb="3" eb="4">
      <t>メイ</t>
    </rPh>
    <rPh sb="5" eb="7">
      <t>ケンメイ</t>
    </rPh>
    <phoneticPr fontId="4"/>
  </si>
  <si>
    <t>広告主業種　</t>
    <rPh sb="0" eb="3">
      <t>コウコクヌシ</t>
    </rPh>
    <rPh sb="3" eb="5">
      <t>ギョウシュ</t>
    </rPh>
    <phoneticPr fontId="4"/>
  </si>
  <si>
    <t>サイズ　</t>
    <phoneticPr fontId="4"/>
  </si>
  <si>
    <t>（B4・B4厚・B3・B3厚・B2・B1）</t>
    <rPh sb="6" eb="7">
      <t>アツ</t>
    </rPh>
    <rPh sb="13" eb="14">
      <t>アツ</t>
    </rPh>
    <phoneticPr fontId="4"/>
  </si>
  <si>
    <t>印刷会社名　</t>
    <phoneticPr fontId="4"/>
  </si>
  <si>
    <t>納品・広告内容に関わる
連絡事項</t>
    <rPh sb="0" eb="2">
      <t>ノウヒン</t>
    </rPh>
    <rPh sb="3" eb="7">
      <t>コウコクナイヨウ</t>
    </rPh>
    <rPh sb="8" eb="9">
      <t>カカ</t>
    </rPh>
    <rPh sb="12" eb="16">
      <t>レンラクジコウ</t>
    </rPh>
    <phoneticPr fontId="3"/>
  </si>
  <si>
    <t>&lt;集計&gt;</t>
    <rPh sb="1" eb="3">
      <t>シュウケイ</t>
    </rPh>
    <phoneticPr fontId="4"/>
  </si>
  <si>
    <t>申込書改定日</t>
    <rPh sb="0" eb="2">
      <t>モウシコミ</t>
    </rPh>
    <rPh sb="2" eb="3">
      <t>ショ</t>
    </rPh>
    <rPh sb="3" eb="6">
      <t>カイテイビ</t>
    </rPh>
    <phoneticPr fontId="4"/>
  </si>
  <si>
    <t>（定数合計）</t>
    <rPh sb="1" eb="3">
      <t>テイスウ</t>
    </rPh>
    <rPh sb="3" eb="5">
      <t>ゴウケイ</t>
    </rPh>
    <phoneticPr fontId="4"/>
  </si>
  <si>
    <t>折込定数</t>
    <rPh sb="0" eb="2">
      <t>オリコミ</t>
    </rPh>
    <rPh sb="2" eb="4">
      <t>テイスウ</t>
    </rPh>
    <phoneticPr fontId="4"/>
  </si>
  <si>
    <t>宅配定数</t>
    <rPh sb="0" eb="2">
      <t>タクハイ</t>
    </rPh>
    <rPh sb="2" eb="4">
      <t>テイスウ</t>
    </rPh>
    <phoneticPr fontId="4"/>
  </si>
  <si>
    <t>申込合計</t>
    <rPh sb="0" eb="2">
      <t>モウシコミ</t>
    </rPh>
    <rPh sb="2" eb="4">
      <t>ゴウケイ</t>
    </rPh>
    <phoneticPr fontId="4"/>
  </si>
  <si>
    <t>折込申込</t>
    <rPh sb="0" eb="2">
      <t>オリコミ</t>
    </rPh>
    <rPh sb="2" eb="4">
      <t>モウシコミ</t>
    </rPh>
    <phoneticPr fontId="4"/>
  </si>
  <si>
    <t>宅配申込</t>
    <rPh sb="0" eb="2">
      <t>タクハイ</t>
    </rPh>
    <rPh sb="2" eb="4">
      <t>モウシコミ</t>
    </rPh>
    <phoneticPr fontId="4"/>
  </si>
  <si>
    <t>備考</t>
    <rPh sb="0" eb="2">
      <t>ビコウ</t>
    </rPh>
    <phoneticPr fontId="7"/>
  </si>
  <si>
    <t>1-A.札幌市 【dDe】</t>
    <phoneticPr fontId="4"/>
  </si>
  <si>
    <t>A地区</t>
    <rPh sb="1" eb="3">
      <t>チク</t>
    </rPh>
    <phoneticPr fontId="7"/>
  </si>
  <si>
    <t>1-A2.札幌・北広島・石狩市 【dDe】</t>
    <phoneticPr fontId="4"/>
  </si>
  <si>
    <t>〃</t>
    <phoneticPr fontId="7"/>
  </si>
  <si>
    <t>dDe小計</t>
    <rPh sb="3" eb="5">
      <t>ショウケイ</t>
    </rPh>
    <phoneticPr fontId="7"/>
  </si>
  <si>
    <t>2-C.恵庭市 【dDeえにわ】</t>
    <phoneticPr fontId="7"/>
  </si>
  <si>
    <t>B地区</t>
    <rPh sb="1" eb="3">
      <t>チク</t>
    </rPh>
    <phoneticPr fontId="7"/>
  </si>
  <si>
    <t>2-D.苫小牧市 【道新とまこまいイースト】</t>
    <rPh sb="10" eb="12">
      <t>ドウシン</t>
    </rPh>
    <phoneticPr fontId="7"/>
  </si>
  <si>
    <t>5-E.函館市・北斗市・七飯町 【函館HIT】</t>
    <phoneticPr fontId="7"/>
  </si>
  <si>
    <t>C地区</t>
    <rPh sb="1" eb="3">
      <t>チク</t>
    </rPh>
    <phoneticPr fontId="7"/>
  </si>
  <si>
    <t>7-F.旭川市・東神楽町【旭川あかり】</t>
    <rPh sb="4" eb="7">
      <t>アサヒカワシ</t>
    </rPh>
    <rPh sb="8" eb="12">
      <t>ヒガシカグラチョウ</t>
    </rPh>
    <rPh sb="13" eb="15">
      <t>アサヒカワ</t>
    </rPh>
    <phoneticPr fontId="7"/>
  </si>
  <si>
    <t>D・E地区</t>
    <rPh sb="3" eb="5">
      <t>チク</t>
    </rPh>
    <phoneticPr fontId="7"/>
  </si>
  <si>
    <t>宅配単独可</t>
    <rPh sb="0" eb="2">
      <t>タクハイ</t>
    </rPh>
    <rPh sb="2" eb="4">
      <t>タンドク</t>
    </rPh>
    <rPh sb="4" eb="5">
      <t>カ</t>
    </rPh>
    <phoneticPr fontId="7"/>
  </si>
  <si>
    <t>7-F2.旭川市・東神楽町【旭川全戸】</t>
    <rPh sb="5" eb="8">
      <t>アサヒカワシ</t>
    </rPh>
    <rPh sb="9" eb="13">
      <t>ヒガシカグラチョウ</t>
    </rPh>
    <rPh sb="14" eb="16">
      <t>アサヒカワ</t>
    </rPh>
    <rPh sb="16" eb="18">
      <t>ゼンコ</t>
    </rPh>
    <phoneticPr fontId="7"/>
  </si>
  <si>
    <t>-</t>
    <phoneticPr fontId="7"/>
  </si>
  <si>
    <t>10-G.釧路市・釧路町 【釧路Fit PRESS】</t>
    <phoneticPr fontId="7"/>
  </si>
  <si>
    <t>B・E地区</t>
    <rPh sb="3" eb="5">
      <t>チク</t>
    </rPh>
    <phoneticPr fontId="7"/>
  </si>
  <si>
    <t>宅配単独可</t>
    <rPh sb="0" eb="2">
      <t>タクハイ</t>
    </rPh>
    <rPh sb="2" eb="4">
      <t>タンドク</t>
    </rPh>
    <rPh sb="4" eb="5">
      <t>カ</t>
    </rPh>
    <phoneticPr fontId="4"/>
  </si>
  <si>
    <t>10-H中標津町 【なかしべつDパック】</t>
    <rPh sb="4" eb="8">
      <t>ナカシベツチョウ</t>
    </rPh>
    <phoneticPr fontId="7"/>
  </si>
  <si>
    <t>E地区</t>
    <rPh sb="1" eb="3">
      <t>チク</t>
    </rPh>
    <phoneticPr fontId="7"/>
  </si>
  <si>
    <t>11-I.帯広市・幕別町・音更町・芽室町 【帯広EX】</t>
    <rPh sb="11" eb="12">
      <t>マチ</t>
    </rPh>
    <rPh sb="15" eb="16">
      <t>マチ</t>
    </rPh>
    <phoneticPr fontId="7"/>
  </si>
  <si>
    <t>計</t>
    <rPh sb="0" eb="1">
      <t>ケイ</t>
    </rPh>
    <phoneticPr fontId="4"/>
  </si>
  <si>
    <t>※折込、宅配それぞれの定数計には含まれておりません。</t>
    <rPh sb="1" eb="3">
      <t>オリコミ</t>
    </rPh>
    <rPh sb="4" eb="6">
      <t>タクハイ</t>
    </rPh>
    <rPh sb="11" eb="13">
      <t>テイスウ</t>
    </rPh>
    <rPh sb="13" eb="14">
      <t>ケイ</t>
    </rPh>
    <rPh sb="16" eb="17">
      <t>フク</t>
    </rPh>
    <phoneticPr fontId="4"/>
  </si>
  <si>
    <t>申込書№</t>
    <rPh sb="0" eb="3">
      <t>モウシコミショ</t>
    </rPh>
    <phoneticPr fontId="3"/>
  </si>
  <si>
    <t>エリア</t>
    <phoneticPr fontId="3"/>
  </si>
  <si>
    <t>商品名</t>
    <rPh sb="0" eb="3">
      <t>ショウヒンメイ</t>
    </rPh>
    <phoneticPr fontId="3"/>
  </si>
  <si>
    <t>締切（日・祝除く）</t>
    <rPh sb="0" eb="2">
      <t>シメキリ</t>
    </rPh>
    <rPh sb="3" eb="4">
      <t>ニチ</t>
    </rPh>
    <rPh sb="5" eb="6">
      <t>シュク</t>
    </rPh>
    <rPh sb="6" eb="7">
      <t>ノゾ</t>
    </rPh>
    <phoneticPr fontId="3"/>
  </si>
  <si>
    <t>料金
※消費税別途</t>
    <rPh sb="0" eb="2">
      <t>リョウキン</t>
    </rPh>
    <rPh sb="4" eb="7">
      <t>ショウヒゼイ</t>
    </rPh>
    <rPh sb="7" eb="9">
      <t>ベット</t>
    </rPh>
    <phoneticPr fontId="3"/>
  </si>
  <si>
    <t>備考</t>
    <rPh sb="0" eb="2">
      <t>ビコウ</t>
    </rPh>
    <phoneticPr fontId="3"/>
  </si>
  <si>
    <t>配布</t>
    <rPh sb="0" eb="2">
      <t>ハイフ</t>
    </rPh>
    <phoneticPr fontId="3"/>
  </si>
  <si>
    <t>新聞折込</t>
    <rPh sb="0" eb="4">
      <t>シンブンオリコミ</t>
    </rPh>
    <phoneticPr fontId="3"/>
  </si>
  <si>
    <t>搬入</t>
    <rPh sb="0" eb="2">
      <t>ハンニュウ</t>
    </rPh>
    <phoneticPr fontId="3"/>
  </si>
  <si>
    <t>1-A
1-A2</t>
    <phoneticPr fontId="3"/>
  </si>
  <si>
    <t>札幌市・北広島市・石狩市
（※一部除く）</t>
    <rPh sb="0" eb="2">
      <t>サッポロ</t>
    </rPh>
    <rPh sb="2" eb="3">
      <t>シ</t>
    </rPh>
    <rPh sb="4" eb="7">
      <t>キタヒロシマ</t>
    </rPh>
    <rPh sb="7" eb="8">
      <t>シ</t>
    </rPh>
    <rPh sb="9" eb="12">
      <t>イシカリシ</t>
    </rPh>
    <rPh sb="15" eb="17">
      <t>イチブ</t>
    </rPh>
    <rPh sb="17" eb="18">
      <t>ノゾ</t>
    </rPh>
    <phoneticPr fontId="3"/>
  </si>
  <si>
    <t>どうしんデリバリーエクスプレス（dDe）</t>
    <phoneticPr fontId="3"/>
  </si>
  <si>
    <t>原則木曜朝刊折込</t>
    <rPh sb="0" eb="2">
      <t>ゲンソク</t>
    </rPh>
    <rPh sb="2" eb="4">
      <t>モクヨウ</t>
    </rPh>
    <rPh sb="4" eb="6">
      <t>チョウカン</t>
    </rPh>
    <rPh sb="6" eb="8">
      <t>オリコミ</t>
    </rPh>
    <phoneticPr fontId="3"/>
  </si>
  <si>
    <t>2日前午前10時半</t>
    <rPh sb="1" eb="3">
      <t>ニチマエ</t>
    </rPh>
    <rPh sb="3" eb="5">
      <t>ゴゼン</t>
    </rPh>
    <rPh sb="7" eb="8">
      <t>ジ</t>
    </rPh>
    <rPh sb="8" eb="9">
      <t>ハン</t>
    </rPh>
    <phoneticPr fontId="3"/>
  </si>
  <si>
    <t>ポスティング料金は通常の折込料金と同様です
※仕分配送料別途</t>
    <rPh sb="6" eb="8">
      <t>リョウキン</t>
    </rPh>
    <rPh sb="9" eb="11">
      <t>ツウジョウ</t>
    </rPh>
    <rPh sb="12" eb="14">
      <t>オリコミ</t>
    </rPh>
    <rPh sb="14" eb="16">
      <t>リョウキン</t>
    </rPh>
    <rPh sb="17" eb="19">
      <t>ドウヨウ</t>
    </rPh>
    <rPh sb="23" eb="25">
      <t>シワ</t>
    </rPh>
    <rPh sb="25" eb="27">
      <t>ハイソウ</t>
    </rPh>
    <rPh sb="27" eb="28">
      <t>リョウ</t>
    </rPh>
    <rPh sb="28" eb="30">
      <t>ベット</t>
    </rPh>
    <phoneticPr fontId="3"/>
  </si>
  <si>
    <t>ポスティング料金は通常の折込料金と同様です
※仕分配送料別途</t>
    <rPh sb="6" eb="7">
      <t>リョウ</t>
    </rPh>
    <rPh sb="7" eb="8">
      <t>キン</t>
    </rPh>
    <rPh sb="9" eb="11">
      <t>ツウジョウ</t>
    </rPh>
    <rPh sb="12" eb="14">
      <t>オリコミ</t>
    </rPh>
    <rPh sb="14" eb="15">
      <t>リョウ</t>
    </rPh>
    <rPh sb="15" eb="16">
      <t>キン</t>
    </rPh>
    <rPh sb="17" eb="19">
      <t>ドウヨウ</t>
    </rPh>
    <rPh sb="23" eb="25">
      <t>シワ</t>
    </rPh>
    <rPh sb="25" eb="27">
      <t>ハイソウ</t>
    </rPh>
    <rPh sb="27" eb="28">
      <t>リョウ</t>
    </rPh>
    <rPh sb="28" eb="30">
      <t>ベット</t>
    </rPh>
    <phoneticPr fontId="3"/>
  </si>
  <si>
    <t>2-C</t>
    <phoneticPr fontId="3"/>
  </si>
  <si>
    <t>恵庭市</t>
    <rPh sb="0" eb="3">
      <t>エニワシ</t>
    </rPh>
    <phoneticPr fontId="3"/>
  </si>
  <si>
    <t>どうしんデリバリーエクスプレスえにわ（dDeえにわ）</t>
    <phoneticPr fontId="3"/>
  </si>
  <si>
    <t>2-D</t>
    <phoneticPr fontId="3"/>
  </si>
  <si>
    <t>苫小牧市</t>
    <rPh sb="0" eb="3">
      <t>トマコマイ</t>
    </rPh>
    <rPh sb="3" eb="4">
      <t>シ</t>
    </rPh>
    <phoneticPr fontId="3"/>
  </si>
  <si>
    <t>道新とまこまいイースト</t>
    <rPh sb="0" eb="2">
      <t>ドウシン</t>
    </rPh>
    <phoneticPr fontId="3"/>
  </si>
  <si>
    <t>３日前午前10時半</t>
    <rPh sb="1" eb="3">
      <t>ニチマエ</t>
    </rPh>
    <rPh sb="3" eb="5">
      <t>ゴゼン</t>
    </rPh>
    <rPh sb="7" eb="8">
      <t>ジ</t>
    </rPh>
    <rPh sb="8" eb="9">
      <t>ハン</t>
    </rPh>
    <phoneticPr fontId="3"/>
  </si>
  <si>
    <t>5-E</t>
    <phoneticPr fontId="3"/>
  </si>
  <si>
    <t>函館市・北斗市・七飯町
（※一部除く）</t>
    <rPh sb="0" eb="3">
      <t>ハコダテシ</t>
    </rPh>
    <rPh sb="4" eb="7">
      <t>ホクトシ</t>
    </rPh>
    <rPh sb="8" eb="11">
      <t>ナナエチョウ</t>
    </rPh>
    <rPh sb="14" eb="16">
      <t>イチブ</t>
    </rPh>
    <rPh sb="16" eb="17">
      <t>ノゾ</t>
    </rPh>
    <phoneticPr fontId="3"/>
  </si>
  <si>
    <t>函館HIT</t>
    <rPh sb="0" eb="2">
      <t>ハコダテ</t>
    </rPh>
    <phoneticPr fontId="3"/>
  </si>
  <si>
    <t>3日前午前10時半</t>
    <rPh sb="1" eb="3">
      <t>ニチマエ</t>
    </rPh>
    <rPh sb="3" eb="5">
      <t>ゴゼン</t>
    </rPh>
    <rPh sb="7" eb="8">
      <t>ジ</t>
    </rPh>
    <rPh sb="8" eb="9">
      <t>ハン</t>
    </rPh>
    <phoneticPr fontId="3"/>
  </si>
  <si>
    <t>7-F</t>
    <phoneticPr fontId="3"/>
  </si>
  <si>
    <t>旭川市・東神楽町
（※一部除く）</t>
    <rPh sb="0" eb="3">
      <t>アサヒカワシ</t>
    </rPh>
    <rPh sb="4" eb="8">
      <t>ヒガシカグラチョウ</t>
    </rPh>
    <rPh sb="11" eb="13">
      <t>イチブ</t>
    </rPh>
    <rPh sb="13" eb="14">
      <t>ノゾ</t>
    </rPh>
    <phoneticPr fontId="3"/>
  </si>
  <si>
    <t>旭川あかり</t>
    <rPh sb="0" eb="2">
      <t>アサヒカワ</t>
    </rPh>
    <phoneticPr fontId="3"/>
  </si>
  <si>
    <t>週1回（毎週金曜）</t>
    <rPh sb="0" eb="1">
      <t>シュウ</t>
    </rPh>
    <rPh sb="2" eb="3">
      <t>カイ</t>
    </rPh>
    <rPh sb="4" eb="6">
      <t>マイシュウ</t>
    </rPh>
    <rPh sb="6" eb="8">
      <t>キンヨウ</t>
    </rPh>
    <phoneticPr fontId="3"/>
  </si>
  <si>
    <t>別途お申込が必要です</t>
    <rPh sb="0" eb="2">
      <t>ベット</t>
    </rPh>
    <rPh sb="3" eb="5">
      <t>モウシコミ</t>
    </rPh>
    <rPh sb="6" eb="8">
      <t>ヒツヨウ</t>
    </rPh>
    <phoneticPr fontId="3"/>
  </si>
  <si>
    <t xml:space="preserve"> 7-F2</t>
    <phoneticPr fontId="3"/>
  </si>
  <si>
    <t>旭川全戸配布</t>
    <rPh sb="0" eb="2">
      <t>アサヒカワ</t>
    </rPh>
    <rPh sb="2" eb="6">
      <t>ゼンコハイフ</t>
    </rPh>
    <phoneticPr fontId="3"/>
  </si>
  <si>
    <t>金曜朝刊折込</t>
    <rPh sb="0" eb="2">
      <t>キンヨウ</t>
    </rPh>
    <rPh sb="2" eb="4">
      <t>チョウカン</t>
    </rPh>
    <rPh sb="4" eb="6">
      <t>オリコミ</t>
    </rPh>
    <phoneticPr fontId="3"/>
  </si>
  <si>
    <t>折込・ポスティング料金
B4以内/2.65円、B3/4.40円
その他サイズはお問合せください
※仕分配送料別途</t>
    <rPh sb="0" eb="2">
      <t>オリコミ</t>
    </rPh>
    <rPh sb="9" eb="11">
      <t>リョウキン</t>
    </rPh>
    <rPh sb="14" eb="16">
      <t>イナイ</t>
    </rPh>
    <rPh sb="21" eb="22">
      <t>エン</t>
    </rPh>
    <rPh sb="30" eb="31">
      <t>エン</t>
    </rPh>
    <rPh sb="34" eb="35">
      <t>タ</t>
    </rPh>
    <rPh sb="40" eb="42">
      <t>トイアワ</t>
    </rPh>
    <rPh sb="49" eb="51">
      <t>シワ</t>
    </rPh>
    <rPh sb="51" eb="53">
      <t>ハイソウ</t>
    </rPh>
    <rPh sb="53" eb="54">
      <t>リョウ</t>
    </rPh>
    <rPh sb="54" eb="56">
      <t>ベット</t>
    </rPh>
    <phoneticPr fontId="3"/>
  </si>
  <si>
    <t>販売所単位で定数でのお申込となります（新聞折込＋ポスティング）</t>
    <rPh sb="0" eb="2">
      <t>ハンバイ</t>
    </rPh>
    <rPh sb="2" eb="3">
      <t>ジョ</t>
    </rPh>
    <rPh sb="3" eb="5">
      <t>タンイ</t>
    </rPh>
    <rPh sb="6" eb="8">
      <t>テイスウ</t>
    </rPh>
    <rPh sb="11" eb="13">
      <t>モウシコミ</t>
    </rPh>
    <rPh sb="19" eb="21">
      <t>シンブン</t>
    </rPh>
    <rPh sb="21" eb="23">
      <t>オリコミ</t>
    </rPh>
    <phoneticPr fontId="3"/>
  </si>
  <si>
    <t>10-G</t>
    <phoneticPr fontId="3"/>
  </si>
  <si>
    <t>釧路市・釧路町
（※一部除く）</t>
    <rPh sb="0" eb="3">
      <t>クシロシ</t>
    </rPh>
    <rPh sb="4" eb="7">
      <t>クシロチョウ</t>
    </rPh>
    <rPh sb="10" eb="12">
      <t>イチブ</t>
    </rPh>
    <rPh sb="12" eb="13">
      <t>ノゾ</t>
    </rPh>
    <phoneticPr fontId="3"/>
  </si>
  <si>
    <t>釧路Fit PRESS</t>
    <rPh sb="0" eb="2">
      <t>クシロ</t>
    </rPh>
    <phoneticPr fontId="3"/>
  </si>
  <si>
    <t>金曜～
土曜 午前9時頃まで</t>
    <rPh sb="0" eb="2">
      <t>キンヨウ</t>
    </rPh>
    <rPh sb="4" eb="6">
      <t>ドヨウ</t>
    </rPh>
    <rPh sb="7" eb="9">
      <t>ゴゼン</t>
    </rPh>
    <rPh sb="10" eb="11">
      <t>ジ</t>
    </rPh>
    <rPh sb="11" eb="12">
      <t>ゴロ</t>
    </rPh>
    <phoneticPr fontId="3"/>
  </si>
  <si>
    <t>金曜が祝日の場合は、配布日が変更になることがありますのでお問い合わせください</t>
    <rPh sb="0" eb="2">
      <t>キンヨウ</t>
    </rPh>
    <rPh sb="3" eb="5">
      <t>シュクジツ</t>
    </rPh>
    <rPh sb="6" eb="8">
      <t>バアイ</t>
    </rPh>
    <rPh sb="10" eb="12">
      <t>ハイフ</t>
    </rPh>
    <rPh sb="12" eb="13">
      <t>ビ</t>
    </rPh>
    <rPh sb="14" eb="16">
      <t>ヘンコウ</t>
    </rPh>
    <rPh sb="29" eb="30">
      <t>ト</t>
    </rPh>
    <rPh sb="31" eb="32">
      <t>ア</t>
    </rPh>
    <phoneticPr fontId="3"/>
  </si>
  <si>
    <t>10-H</t>
    <phoneticPr fontId="3"/>
  </si>
  <si>
    <t>中標津町
（※一部除く）</t>
    <rPh sb="0" eb="3">
      <t>ナカシベツ</t>
    </rPh>
    <rPh sb="3" eb="4">
      <t>チョウ</t>
    </rPh>
    <rPh sb="7" eb="9">
      <t>イチブ</t>
    </rPh>
    <rPh sb="9" eb="10">
      <t>ノゾ</t>
    </rPh>
    <phoneticPr fontId="3"/>
  </si>
  <si>
    <t>なかしべつDパック</t>
    <phoneticPr fontId="3"/>
  </si>
  <si>
    <t>【折込・ポスティングのセット商品です】
月１回（毎月6日）
※6日が休刊日の場合は翌7～9日</t>
    <rPh sb="1" eb="3">
      <t>オリコミ</t>
    </rPh>
    <rPh sb="14" eb="16">
      <t>ショウヒン</t>
    </rPh>
    <rPh sb="20" eb="21">
      <t>ツキ</t>
    </rPh>
    <rPh sb="22" eb="23">
      <t>カイ</t>
    </rPh>
    <rPh sb="24" eb="26">
      <t>マイツキ</t>
    </rPh>
    <rPh sb="27" eb="28">
      <t>ニチ</t>
    </rPh>
    <rPh sb="32" eb="33">
      <t>ヒ</t>
    </rPh>
    <rPh sb="34" eb="37">
      <t>キュウカンビ</t>
    </rPh>
    <rPh sb="38" eb="40">
      <t>バアイ</t>
    </rPh>
    <rPh sb="41" eb="42">
      <t>ヨク</t>
    </rPh>
    <rPh sb="45" eb="46">
      <t>ヒ</t>
    </rPh>
    <phoneticPr fontId="3"/>
  </si>
  <si>
    <t>毎月6日
※6日が休刊日の場合は翌日</t>
    <rPh sb="0" eb="2">
      <t>マイツキ</t>
    </rPh>
    <rPh sb="3" eb="4">
      <t>ニチ</t>
    </rPh>
    <rPh sb="7" eb="8">
      <t>ヒ</t>
    </rPh>
    <rPh sb="9" eb="12">
      <t>キュウカンビ</t>
    </rPh>
    <rPh sb="13" eb="15">
      <t>バアイ</t>
    </rPh>
    <rPh sb="16" eb="18">
      <t>ヨクジツ</t>
    </rPh>
    <phoneticPr fontId="3"/>
  </si>
  <si>
    <t>毎月6～8日
※6日が休刊日の場合は
翌7~9日</t>
    <rPh sb="0" eb="2">
      <t>マイツキ</t>
    </rPh>
    <rPh sb="5" eb="6">
      <t>ニチ</t>
    </rPh>
    <rPh sb="9" eb="10">
      <t>ヒ</t>
    </rPh>
    <rPh sb="11" eb="14">
      <t>キュウカンビ</t>
    </rPh>
    <rPh sb="15" eb="17">
      <t>バアイ</t>
    </rPh>
    <rPh sb="19" eb="20">
      <t>ヨク</t>
    </rPh>
    <rPh sb="23" eb="24">
      <t>ヒ</t>
    </rPh>
    <phoneticPr fontId="3"/>
  </si>
  <si>
    <t>ポスティング料金　B4以内/4.50円、B3/7.50円　その他サイズはお問い合わせください
※仕分配送料別途</t>
    <rPh sb="6" eb="7">
      <t>リョウ</t>
    </rPh>
    <rPh sb="7" eb="8">
      <t>キン</t>
    </rPh>
    <rPh sb="11" eb="13">
      <t>イナイ</t>
    </rPh>
    <rPh sb="18" eb="19">
      <t>エン</t>
    </rPh>
    <rPh sb="27" eb="28">
      <t>エン</t>
    </rPh>
    <rPh sb="31" eb="32">
      <t>タ</t>
    </rPh>
    <rPh sb="37" eb="38">
      <t>ト</t>
    </rPh>
    <rPh sb="39" eb="40">
      <t>ア</t>
    </rPh>
    <rPh sb="48" eb="50">
      <t>シワ</t>
    </rPh>
    <rPh sb="50" eb="52">
      <t>ハイソウ</t>
    </rPh>
    <rPh sb="52" eb="53">
      <t>リョウ</t>
    </rPh>
    <rPh sb="53" eb="55">
      <t>ベット</t>
    </rPh>
    <phoneticPr fontId="3"/>
  </si>
  <si>
    <t>開陽地区および法人・商業施設は新聞折込のみのお届け
※中標津町の「計根別」「武佐」販売所は商品エリア外</t>
    <rPh sb="15" eb="17">
      <t>シンブン</t>
    </rPh>
    <rPh sb="17" eb="19">
      <t>オリコミ</t>
    </rPh>
    <rPh sb="23" eb="24">
      <t>トド</t>
    </rPh>
    <rPh sb="27" eb="31">
      <t>ナカシベツチョウ</t>
    </rPh>
    <rPh sb="33" eb="36">
      <t>ケネベツ</t>
    </rPh>
    <rPh sb="38" eb="40">
      <t>ムサ</t>
    </rPh>
    <rPh sb="41" eb="43">
      <t>ハンバイ</t>
    </rPh>
    <rPh sb="43" eb="44">
      <t>ジョ</t>
    </rPh>
    <rPh sb="45" eb="47">
      <t>ショウヒン</t>
    </rPh>
    <rPh sb="50" eb="51">
      <t>ガイ</t>
    </rPh>
    <phoneticPr fontId="3"/>
  </si>
  <si>
    <t>11-I</t>
    <phoneticPr fontId="3"/>
  </si>
  <si>
    <t>帯広市・幕別町・音更町・
芽室町（※一部除く）</t>
    <rPh sb="0" eb="3">
      <t>オビヒロシ</t>
    </rPh>
    <rPh sb="4" eb="7">
      <t>マクベツチョウ</t>
    </rPh>
    <rPh sb="8" eb="11">
      <t>オトフケチョウ</t>
    </rPh>
    <rPh sb="13" eb="16">
      <t>メムロチョウ</t>
    </rPh>
    <rPh sb="18" eb="21">
      <t>イチブノゾ</t>
    </rPh>
    <phoneticPr fontId="3"/>
  </si>
  <si>
    <t>帯広EXシステム</t>
    <rPh sb="0" eb="2">
      <t>オビヒロ</t>
    </rPh>
    <phoneticPr fontId="3"/>
  </si>
  <si>
    <t>1-A</t>
    <phoneticPr fontId="4"/>
  </si>
  <si>
    <t>札幌市</t>
    <rPh sb="0" eb="2">
      <t>サッポロシナイ</t>
    </rPh>
    <rPh sb="2" eb="3">
      <t>シ</t>
    </rPh>
    <phoneticPr fontId="4"/>
  </si>
  <si>
    <t>どうしんデリバリーエクスプレス申込書①</t>
    <rPh sb="15" eb="17">
      <t>モウシコミ</t>
    </rPh>
    <rPh sb="17" eb="18">
      <t>ショ</t>
    </rPh>
    <phoneticPr fontId="4"/>
  </si>
  <si>
    <t>㈱道新サービスセンター</t>
    <phoneticPr fontId="4"/>
  </si>
  <si>
    <t>－</t>
    <phoneticPr fontId="4"/>
  </si>
  <si>
    <t>伝票Ｎｏ.</t>
    <rPh sb="0" eb="2">
      <t>デンピョウ</t>
    </rPh>
    <phoneticPr fontId="4"/>
  </si>
  <si>
    <t>折込日（配布開始日）</t>
    <rPh sb="0" eb="2">
      <t>オリコミ</t>
    </rPh>
    <rPh sb="2" eb="3">
      <t>ヒ</t>
    </rPh>
    <rPh sb="4" eb="6">
      <t>ハイフ</t>
    </rPh>
    <rPh sb="6" eb="9">
      <t>カイシビ</t>
    </rPh>
    <phoneticPr fontId="4"/>
  </si>
  <si>
    <t>広告主名／件名（タイトル・売出し日など）</t>
    <rPh sb="0" eb="3">
      <t>コウコクヌシ</t>
    </rPh>
    <rPh sb="3" eb="4">
      <t>メイ</t>
    </rPh>
    <rPh sb="5" eb="7">
      <t>ケンメイ</t>
    </rPh>
    <rPh sb="13" eb="15">
      <t>ウリダ</t>
    </rPh>
    <rPh sb="16" eb="17">
      <t>ヒ</t>
    </rPh>
    <phoneticPr fontId="4"/>
  </si>
  <si>
    <t>広告主業種</t>
    <rPh sb="0" eb="3">
      <t>コウコクヌシ</t>
    </rPh>
    <rPh sb="3" eb="5">
      <t>ギョウシュ</t>
    </rPh>
    <phoneticPr fontId="4"/>
  </si>
  <si>
    <t>サイズ</t>
    <phoneticPr fontId="4"/>
  </si>
  <si>
    <t>代理店名</t>
    <rPh sb="0" eb="2">
      <t>ダイリ</t>
    </rPh>
    <rPh sb="2" eb="4">
      <t>テンメイ</t>
    </rPh>
    <phoneticPr fontId="4"/>
  </si>
  <si>
    <t>担当者</t>
    <rPh sb="0" eb="3">
      <t>タントウシャ</t>
    </rPh>
    <phoneticPr fontId="4"/>
  </si>
  <si>
    <t>表紙へ戻る</t>
  </si>
  <si>
    <t>搬入区分</t>
    <rPh sb="0" eb="2">
      <t>ハンニュウ</t>
    </rPh>
    <rPh sb="2" eb="4">
      <t>クブン</t>
    </rPh>
    <phoneticPr fontId="4"/>
  </si>
  <si>
    <t>申込総枚数（①・②合計）</t>
    <rPh sb="0" eb="2">
      <t>モウシコミ</t>
    </rPh>
    <rPh sb="2" eb="3">
      <t>ソウ</t>
    </rPh>
    <rPh sb="3" eb="5">
      <t>マイスウ</t>
    </rPh>
    <rPh sb="9" eb="11">
      <t>ゴウケイ</t>
    </rPh>
    <phoneticPr fontId="4"/>
  </si>
  <si>
    <t>折込・宅配計（ﾍﾟｰｼﾞ①合計）</t>
    <rPh sb="0" eb="2">
      <t>オリコミ</t>
    </rPh>
    <rPh sb="3" eb="5">
      <t>タクハイ</t>
    </rPh>
    <rPh sb="5" eb="6">
      <t>ケイ</t>
    </rPh>
    <rPh sb="13" eb="14">
      <t>ゴウ</t>
    </rPh>
    <phoneticPr fontId="4"/>
  </si>
  <si>
    <t>折込枚数（ﾍﾟｰｼﾞ①計）</t>
    <phoneticPr fontId="4"/>
  </si>
  <si>
    <t>宅配枚数（ﾍﾟｰｼﾞ①計）</t>
    <phoneticPr fontId="4"/>
  </si>
  <si>
    <t>印刷会社</t>
    <rPh sb="0" eb="2">
      <t>インサツ</t>
    </rPh>
    <rPh sb="2" eb="4">
      <t>ガイシャ</t>
    </rPh>
    <phoneticPr fontId="4"/>
  </si>
  <si>
    <t>納品・広告内容に関わる連絡事項</t>
    <rPh sb="0" eb="2">
      <t>ノウヒン</t>
    </rPh>
    <rPh sb="3" eb="7">
      <t>コウコクナイヨウ</t>
    </rPh>
    <rPh sb="8" eb="9">
      <t>カカ</t>
    </rPh>
    <rPh sb="11" eb="15">
      <t>レンラクジコウ</t>
    </rPh>
    <phoneticPr fontId="4"/>
  </si>
  <si>
    <t>実施カレンダー</t>
    <phoneticPr fontId="4"/>
  </si>
  <si>
    <t>▼札幌市・北広島市・石狩市①（A地区）</t>
    <rPh sb="1" eb="3">
      <t>サッポロ</t>
    </rPh>
    <rPh sb="3" eb="4">
      <t>シ</t>
    </rPh>
    <rPh sb="5" eb="9">
      <t>キタヒロシマシ</t>
    </rPh>
    <rPh sb="10" eb="13">
      <t>イシカリシ</t>
    </rPh>
    <rPh sb="16" eb="18">
      <t>チク</t>
    </rPh>
    <phoneticPr fontId="4"/>
  </si>
  <si>
    <t>折込合計</t>
    <rPh sb="0" eb="2">
      <t>オリコミ</t>
    </rPh>
    <rPh sb="2" eb="4">
      <t>ゴウケイ</t>
    </rPh>
    <phoneticPr fontId="4"/>
  </si>
  <si>
    <t>宅配合計</t>
    <rPh sb="0" eb="2">
      <t>タクハイ</t>
    </rPh>
    <rPh sb="2" eb="4">
      <t>ゴウケイ</t>
    </rPh>
    <phoneticPr fontId="4"/>
  </si>
  <si>
    <t>市区</t>
    <rPh sb="0" eb="1">
      <t>シ</t>
    </rPh>
    <rPh sb="1" eb="2">
      <t>チク</t>
    </rPh>
    <phoneticPr fontId="4"/>
  </si>
  <si>
    <t>コード</t>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</si>
  <si>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</si>
  <si>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</si>
  <si>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</si>
  <si>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EDIコード</t>
    <phoneticPr fontId="4"/>
  </si>
  <si>
    <t>申込枚数</t>
    <rPh sb="0" eb="2">
      <t>モウシコミ</t>
    </rPh>
    <rPh sb="2" eb="4">
      <t>マイスウ</t>
    </rPh>
    <phoneticPr fontId="4"/>
  </si>
  <si>
    <t>うち折込</t>
    <rPh sb="2" eb="4">
      <t>オリコミ</t>
    </rPh>
    <phoneticPr fontId="7"/>
  </si>
  <si>
    <t>うち宅配</t>
    <rPh sb="2" eb="4">
      <t>タクハイ</t>
    </rPh>
    <phoneticPr fontId="7"/>
  </si>
  <si>
    <t>EDIコード</t>
  </si>
  <si>
    <t>札幌市</t>
    <rPh sb="0" eb="3">
      <t>サッポロシ</t>
    </rPh>
    <phoneticPr fontId="4"/>
  </si>
  <si>
    <t>中央東</t>
  </si>
  <si>
    <t>01101201001</t>
  </si>
  <si>
    <t>★</t>
    <phoneticPr fontId="4"/>
  </si>
  <si>
    <t>川沿北</t>
  </si>
  <si>
    <t>01106201002</t>
  </si>
  <si>
    <t>★</t>
  </si>
  <si>
    <t>中央区</t>
    <rPh sb="0" eb="3">
      <t>チュウオウク</t>
    </rPh>
    <phoneticPr fontId="7"/>
  </si>
  <si>
    <t>桑園中央北</t>
    <rPh sb="0" eb="2">
      <t>ソウエン</t>
    </rPh>
    <rPh sb="2" eb="4">
      <t>チュウオウ</t>
    </rPh>
    <rPh sb="4" eb="5">
      <t>キタ</t>
    </rPh>
    <phoneticPr fontId="4"/>
  </si>
  <si>
    <t>01101201002</t>
  </si>
  <si>
    <t>南区</t>
    <rPh sb="0" eb="2">
      <t>ミナミク</t>
    </rPh>
    <phoneticPr fontId="7"/>
  </si>
  <si>
    <t>藻南</t>
  </si>
  <si>
    <t>01106201003</t>
  </si>
  <si>
    <t>桑園中央</t>
    <rPh sb="2" eb="4">
      <t>チュウオウ</t>
    </rPh>
    <phoneticPr fontId="4"/>
  </si>
  <si>
    <t>（廃店　桑園中央北へ統合）</t>
    <rPh sb="4" eb="6">
      <t>ソウエン</t>
    </rPh>
    <rPh sb="6" eb="8">
      <t>チュウオウ</t>
    </rPh>
    <rPh sb="8" eb="9">
      <t>キタ</t>
    </rPh>
    <phoneticPr fontId="4"/>
  </si>
  <si>
    <t>澄川４条</t>
    <rPh sb="3" eb="4">
      <t>ジョウ</t>
    </rPh>
    <phoneticPr fontId="4"/>
  </si>
  <si>
    <t>01106201004</t>
  </si>
  <si>
    <t>中央南</t>
  </si>
  <si>
    <t>01101201004</t>
  </si>
  <si>
    <t>澄川</t>
    <phoneticPr fontId="4"/>
  </si>
  <si>
    <t>01106201005</t>
  </si>
  <si>
    <t>曙</t>
  </si>
  <si>
    <t>01101201005</t>
  </si>
  <si>
    <t>定数</t>
    <rPh sb="0" eb="2">
      <t>テイスウ</t>
    </rPh>
    <phoneticPr fontId="4"/>
  </si>
  <si>
    <t>真駒内</t>
  </si>
  <si>
    <t>01106201006</t>
  </si>
  <si>
    <t>南円山</t>
  </si>
  <si>
    <t>01101201006</t>
  </si>
  <si>
    <t>折</t>
    <rPh sb="0" eb="1">
      <t>オリ</t>
    </rPh>
    <phoneticPr fontId="4"/>
  </si>
  <si>
    <t>石山</t>
  </si>
  <si>
    <t>01106201007</t>
  </si>
  <si>
    <t>西円山</t>
  </si>
  <si>
    <t>01101201007</t>
  </si>
  <si>
    <t>宅</t>
    <rPh sb="0" eb="1">
      <t>タク</t>
    </rPh>
    <phoneticPr fontId="4"/>
  </si>
  <si>
    <t>藤野</t>
  </si>
  <si>
    <t>01106201008</t>
  </si>
  <si>
    <t>幌西</t>
    <rPh sb="0" eb="2">
      <t>コウサイ</t>
    </rPh>
    <phoneticPr fontId="4"/>
  </si>
  <si>
    <t>01101201008</t>
  </si>
  <si>
    <t>定山渓</t>
  </si>
  <si>
    <t>01106201009</t>
  </si>
  <si>
    <t>北円山</t>
  </si>
  <si>
    <t>01101201009</t>
  </si>
  <si>
    <t>豊平区</t>
    <rPh sb="0" eb="3">
      <t>トヨヒラク</t>
    </rPh>
    <phoneticPr fontId="4"/>
  </si>
  <si>
    <t>豊平中央</t>
  </si>
  <si>
    <t>01105201001</t>
  </si>
  <si>
    <t>東山鼻</t>
  </si>
  <si>
    <t>01101201010</t>
  </si>
  <si>
    <t>木の花</t>
  </si>
  <si>
    <t>01105201002</t>
  </si>
  <si>
    <t>西山鼻</t>
  </si>
  <si>
    <t>01101201011</t>
  </si>
  <si>
    <t>美園</t>
  </si>
  <si>
    <t>01105201003</t>
  </si>
  <si>
    <t>西区</t>
    <rPh sb="0" eb="2">
      <t>ニシク</t>
    </rPh>
    <phoneticPr fontId="7"/>
  </si>
  <si>
    <t>宮の森</t>
  </si>
  <si>
    <t>01107201010</t>
  </si>
  <si>
    <t>平岸</t>
    <phoneticPr fontId="4"/>
  </si>
  <si>
    <t>01105201004</t>
  </si>
  <si>
    <t>山の手</t>
  </si>
  <si>
    <t>（廃店　宮の森へ統合）</t>
    <rPh sb="4" eb="5">
      <t>ミヤ</t>
    </rPh>
    <rPh sb="6" eb="7">
      <t>モリ</t>
    </rPh>
    <phoneticPr fontId="4"/>
  </si>
  <si>
    <t>中の島</t>
  </si>
  <si>
    <t>01105201005</t>
  </si>
  <si>
    <t>琴似</t>
  </si>
  <si>
    <t>01107201002</t>
  </si>
  <si>
    <t>南郷</t>
    <rPh sb="0" eb="2">
      <t>ナンゴウ</t>
    </rPh>
    <phoneticPr fontId="4"/>
  </si>
  <si>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</si>
  <si>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</si>
  <si>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</si>
  <si>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</si>
  <si>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</si>
  <si>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</si>
  <si>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</si>
  <si>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</si>
  <si>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</si>
  <si>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</si>
  <si>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</si>
  <si>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</si>
  <si>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</si>
  <si>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</si>
  <si>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</si>
  <si>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</si>
  <si>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</si>
  <si>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</si>
  <si>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</si>
  <si>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</si>
  <si>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</si>
  <si>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4"/>
  </si>
  <si>
    <t>01107201008</t>
  </si>
  <si>
    <t>清田区</t>
    <rPh sb="0" eb="3">
      <t>キヨタク</t>
    </rPh>
    <phoneticPr fontId="4"/>
  </si>
  <si>
    <t>清田</t>
  </si>
  <si>
    <t>01110201001</t>
  </si>
  <si>
    <t>宮の沢</t>
  </si>
  <si>
    <t>01107201009</t>
  </si>
  <si>
    <t>真栄</t>
  </si>
  <si>
    <t>01110201002</t>
  </si>
  <si>
    <t>手稲区</t>
    <rPh sb="0" eb="3">
      <t>テイネク</t>
    </rPh>
    <phoneticPr fontId="7"/>
  </si>
  <si>
    <t>手稲中央</t>
  </si>
  <si>
    <t>01109201002</t>
  </si>
  <si>
    <t>北野</t>
  </si>
  <si>
    <t>01110201003</t>
  </si>
  <si>
    <t>手稲富丘</t>
  </si>
  <si>
    <t>01109201003</t>
  </si>
  <si>
    <t>平岡</t>
  </si>
  <si>
    <t>01110201004</t>
  </si>
  <si>
    <t>手稲前田</t>
  </si>
  <si>
    <t>01109201004</t>
  </si>
  <si>
    <t>◎「定山渓」販売所は新聞折込のみのお届けとなります。</t>
    <rPh sb="6" eb="8">
      <t>ハンバイ</t>
    </rPh>
    <rPh sb="8" eb="9">
      <t>ジョ</t>
    </rPh>
    <phoneticPr fontId="4"/>
  </si>
  <si>
    <t>手稲稲穂</t>
    <rPh sb="0" eb="2">
      <t>テイネ</t>
    </rPh>
    <rPh sb="2" eb="4">
      <t>イナホ</t>
    </rPh>
    <phoneticPr fontId="4"/>
  </si>
  <si>
    <t>01109201005</t>
  </si>
  <si>
    <t>手稲星置</t>
    <rPh sb="0" eb="2">
      <t>テイネ</t>
    </rPh>
    <rPh sb="2" eb="4">
      <t>ホシオキ</t>
    </rPh>
    <phoneticPr fontId="4"/>
  </si>
  <si>
    <t>01109201006</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</si>
  <si>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</si>
  <si>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3"/>
  </si>
  <si>
    <t>折込定数（ﾍﾟｰｼﾞ①計）</t>
    <rPh sb="0" eb="2">
      <t>オリコミ</t>
    </rPh>
    <rPh sb="2" eb="4">
      <t>テイスウ</t>
    </rPh>
    <phoneticPr fontId="4"/>
  </si>
  <si>
    <t>5.市区別表記：市区別表記は販売所の所在地によるもので販売所エリアと行政界は必ずしも一致しておりません。</t>
    <rPh sb="2" eb="4">
      <t>シク</t>
    </rPh>
    <rPh sb="4" eb="5">
      <t>ベツ</t>
    </rPh>
    <rPh sb="5" eb="7">
      <t>ヒョウキ</t>
    </rPh>
    <phoneticPr fontId="4"/>
  </si>
  <si>
    <t>宅配定数（ﾍﾟｰｼﾞ①計）</t>
    <rPh sb="0" eb="2">
      <t>タクハイ</t>
    </rPh>
    <rPh sb="2" eb="4">
      <t>テイスウ</t>
    </rPh>
    <phoneticPr fontId="4"/>
  </si>
  <si>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</si>
  <si>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ﾍﾟｰｼﾞ①合計</t>
    <rPh sb="6" eb="7">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</si>
  <si>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4"/>
  </si>
  <si>
    <t>1-A2</t>
    <phoneticPr fontId="4"/>
  </si>
  <si>
    <t>札幌市・北広島市・石狩市</t>
    <rPh sb="0" eb="2">
      <t>サッポロシナイ</t>
    </rPh>
    <rPh sb="2" eb="3">
      <t>シ</t>
    </rPh>
    <rPh sb="4" eb="7">
      <t>キタヒロシマ</t>
    </rPh>
    <rPh sb="7" eb="8">
      <t>シ</t>
    </rPh>
    <rPh sb="9" eb="11">
      <t>イシカリ</t>
    </rPh>
    <rPh sb="11" eb="12">
      <t>シ</t>
    </rPh>
    <phoneticPr fontId="4"/>
  </si>
  <si>
    <t>どうしんデリバリーエクスプレス申込書②</t>
    <rPh sb="15" eb="17">
      <t>モウシコミ</t>
    </rPh>
    <rPh sb="17" eb="18">
      <t>ショ</t>
    </rPh>
    <phoneticPr fontId="4"/>
  </si>
  <si>
    <t>折込・宅配計（ﾍﾟｰｼﾞ②合計）</t>
    <rPh sb="0" eb="2">
      <t>オリコミ</t>
    </rPh>
    <rPh sb="3" eb="5">
      <t>タクハイ</t>
    </rPh>
    <rPh sb="5" eb="6">
      <t>ケイ</t>
    </rPh>
    <rPh sb="13" eb="14">
      <t>ゴウ</t>
    </rPh>
    <phoneticPr fontId="4"/>
  </si>
  <si>
    <t>折込枚数（ﾍﾟｰｼﾞ②計）</t>
    <phoneticPr fontId="4"/>
  </si>
  <si>
    <t>宅配枚数（ﾍﾟｰｼﾞ②計）</t>
    <phoneticPr fontId="4"/>
  </si>
  <si>
    <t>納品・広告内容に関わる連絡事項</t>
    <rPh sb="0" eb="2">
      <t>ノウヒン</t>
    </rPh>
    <rPh sb="3" eb="7">
      <t>コウコクナイヨウ</t>
    </rPh>
    <rPh sb="8" eb="9">
      <t>カカ</t>
    </rPh>
    <rPh sb="11" eb="15">
      <t>レンラクジコウ</t>
    </rPh>
    <phoneticPr fontId="3"/>
  </si>
  <si>
    <t>▼札幌市・北広島市・石狩市②（A地区）</t>
    <rPh sb="1" eb="3">
      <t>サッポロ</t>
    </rPh>
    <rPh sb="3" eb="4">
      <t>シ</t>
    </rPh>
    <rPh sb="5" eb="9">
      <t>キタヒロシマシ</t>
    </rPh>
    <rPh sb="10" eb="13">
      <t>イシカリシ</t>
    </rPh>
    <rPh sb="16" eb="18">
      <t>チク</t>
    </rPh>
    <phoneticPr fontId="4"/>
  </si>
  <si>
    <t>菊水</t>
  </si>
  <si>
    <t>01104201001</t>
  </si>
  <si>
    <t>札幌市</t>
    <phoneticPr fontId="4"/>
  </si>
  <si>
    <t>幌北</t>
  </si>
  <si>
    <t>01102201001</t>
  </si>
  <si>
    <t>白石区</t>
    <rPh sb="0" eb="3">
      <t>シロイシク</t>
    </rPh>
    <phoneticPr fontId="7"/>
  </si>
  <si>
    <t>菊水元町</t>
    <rPh sb="0" eb="2">
      <t>キクスイ</t>
    </rPh>
    <rPh sb="2" eb="4">
      <t>モトマチ</t>
    </rPh>
    <phoneticPr fontId="4"/>
  </si>
  <si>
    <t>01104201002</t>
  </si>
  <si>
    <t>北区</t>
    <phoneticPr fontId="4"/>
  </si>
  <si>
    <t>麻生</t>
  </si>
  <si>
    <t>01102201003</t>
  </si>
  <si>
    <t>東札幌</t>
  </si>
  <si>
    <t>01104201003</t>
  </si>
  <si>
    <t>新川</t>
  </si>
  <si>
    <t>01102201004</t>
  </si>
  <si>
    <t>白石</t>
  </si>
  <si>
    <t>01104201004</t>
  </si>
  <si>
    <t>新琴似北部</t>
  </si>
  <si>
    <t>01102201005</t>
  </si>
  <si>
    <t>北郷</t>
  </si>
  <si>
    <t>01104201005</t>
  </si>
  <si>
    <t>新琴似西部</t>
  </si>
  <si>
    <t>01102201006</t>
  </si>
  <si>
    <t>北白石</t>
  </si>
  <si>
    <t>01104201006</t>
  </si>
  <si>
    <t>屯田</t>
  </si>
  <si>
    <t>01102201007</t>
  </si>
  <si>
    <t>東白石</t>
  </si>
  <si>
    <t>01104201007</t>
  </si>
  <si>
    <t>屯田北</t>
    <rPh sb="2" eb="3">
      <t>キタ</t>
    </rPh>
    <phoneticPr fontId="4"/>
  </si>
  <si>
    <t>（廃店　篠路へ統合）</t>
    <rPh sb="4" eb="6">
      <t>シノロ</t>
    </rPh>
    <phoneticPr fontId="4"/>
  </si>
  <si>
    <t>厚別区</t>
    <rPh sb="0" eb="3">
      <t>アツベツク</t>
    </rPh>
    <phoneticPr fontId="4"/>
  </si>
  <si>
    <t>青葉中央</t>
  </si>
  <si>
    <t>01108201001</t>
  </si>
  <si>
    <t>太平</t>
  </si>
  <si>
    <t>もみじ台</t>
  </si>
  <si>
    <t>01108201002</t>
  </si>
  <si>
    <t>篠路</t>
  </si>
  <si>
    <t>01102201010</t>
  </si>
  <si>
    <t>厚別中央</t>
    <rPh sb="2" eb="4">
      <t>チュウオウ</t>
    </rPh>
    <phoneticPr fontId="4"/>
  </si>
  <si>
    <t>01108201003</t>
  </si>
  <si>
    <t>あいの里</t>
  </si>
  <si>
    <t>01102201011</t>
  </si>
  <si>
    <t>厚別北</t>
  </si>
  <si>
    <t>01108201004</t>
  </si>
  <si>
    <t>石狩市</t>
    <rPh sb="0" eb="2">
      <t>イシカリ</t>
    </rPh>
    <rPh sb="2" eb="3">
      <t>シ</t>
    </rPh>
    <phoneticPr fontId="7"/>
  </si>
  <si>
    <t>花川東</t>
  </si>
  <si>
    <t>01235201001</t>
  </si>
  <si>
    <t>上野幌</t>
  </si>
  <si>
    <t>01108201005</t>
  </si>
  <si>
    <t>花川北</t>
  </si>
  <si>
    <t>01235201002</t>
  </si>
  <si>
    <t>東区</t>
    <rPh sb="0" eb="2">
      <t>ヒガシク</t>
    </rPh>
    <phoneticPr fontId="7"/>
  </si>
  <si>
    <t>札苗</t>
  </si>
  <si>
    <t>01103201001</t>
  </si>
  <si>
    <t>花川南</t>
  </si>
  <si>
    <t>01235201003</t>
  </si>
  <si>
    <t>苗穂</t>
  </si>
  <si>
    <t>01103201002</t>
  </si>
  <si>
    <t>石狩</t>
  </si>
  <si>
    <t>01235201004</t>
  </si>
  <si>
    <t>伏古</t>
  </si>
  <si>
    <t>（廃店　札苗・苗穂へ分割統合）</t>
    <phoneticPr fontId="4"/>
  </si>
  <si>
    <t>北広島市</t>
    <rPh sb="0" eb="3">
      <t>キタヒロシマ</t>
    </rPh>
    <rPh sb="3" eb="4">
      <t>シ</t>
    </rPh>
    <phoneticPr fontId="7"/>
  </si>
  <si>
    <t>北広島</t>
  </si>
  <si>
    <t>01234201001</t>
  </si>
  <si>
    <t>北栄</t>
  </si>
  <si>
    <t>（廃店　新道・光星・栄町東・丘珠へ分割統合）</t>
    <rPh sb="4" eb="6">
      <t>シンドウ</t>
    </rPh>
    <rPh sb="7" eb="9">
      <t>コウセイ</t>
    </rPh>
    <rPh sb="10" eb="12">
      <t>サカエマチ</t>
    </rPh>
    <rPh sb="12" eb="13">
      <t>ヒガシ</t>
    </rPh>
    <rPh sb="14" eb="16">
      <t>オカダマ</t>
    </rPh>
    <phoneticPr fontId="4"/>
  </si>
  <si>
    <t>広島</t>
  </si>
  <si>
    <t>01234201002</t>
  </si>
  <si>
    <t>新道</t>
  </si>
  <si>
    <t>01103201005</t>
  </si>
  <si>
    <t>西の里</t>
  </si>
  <si>
    <t>01234201003</t>
  </si>
  <si>
    <t>光星</t>
  </si>
  <si>
    <t>01103201006</t>
  </si>
  <si>
    <t>大曲</t>
  </si>
  <si>
    <t>01234201004</t>
  </si>
  <si>
    <t>札幌鉄北</t>
    <rPh sb="0" eb="2">
      <t>サッポロ</t>
    </rPh>
    <rPh sb="2" eb="3">
      <t>テツ</t>
    </rPh>
    <rPh sb="3" eb="4">
      <t>キタ</t>
    </rPh>
    <phoneticPr fontId="4"/>
  </si>
  <si>
    <t>01103201007</t>
  </si>
  <si>
    <t>栄町中央</t>
  </si>
  <si>
    <t>01103201009</t>
  </si>
  <si>
    <t>栄町東</t>
  </si>
  <si>
    <t>01103201010</t>
  </si>
  <si>
    <t>◎「石狩」販売所は新聞折込のみのお届けとなります。</t>
    <rPh sb="2" eb="4">
      <t>イシカリ</t>
    </rPh>
    <rPh sb="5" eb="8">
      <t>ハンバイショ</t>
    </rPh>
    <phoneticPr fontId="4"/>
  </si>
  <si>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</si>
  <si>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</si>
  <si>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</si>
  <si>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</si>
  <si>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折込定数（ﾍﾟｰｼﾞ②計）</t>
    <rPh sb="0" eb="2">
      <t>オリコミ</t>
    </rPh>
    <rPh sb="2" eb="4">
      <t>テイスウ</t>
    </rPh>
    <phoneticPr fontId="4"/>
  </si>
  <si>
    <t>折込定数（総合計）</t>
    <rPh sb="0" eb="2">
      <t>オリコミ</t>
    </rPh>
    <rPh sb="2" eb="4">
      <t>テイスウ</t>
    </rPh>
    <rPh sb="5" eb="6">
      <t>ソウ</t>
    </rPh>
    <rPh sb="6" eb="8">
      <t>ゴウケイ</t>
    </rPh>
    <phoneticPr fontId="4"/>
  </si>
  <si>
    <t>宅配定数（ﾍﾟｰｼﾞ②計）</t>
    <rPh sb="0" eb="2">
      <t>タクハイ</t>
    </rPh>
    <rPh sb="2" eb="4">
      <t>テイスウ</t>
    </rPh>
    <phoneticPr fontId="4"/>
  </si>
  <si>
    <t>宅配定数（総合計）</t>
    <rPh sb="0" eb="2">
      <t>タクハイ</t>
    </rPh>
    <rPh sb="2" eb="4">
      <t>テイスウ</t>
    </rPh>
    <rPh sb="5" eb="6">
      <t>ソウ</t>
    </rPh>
    <rPh sb="6" eb="8">
      <t>ゴウケイ</t>
    </rPh>
    <phoneticPr fontId="4"/>
  </si>
  <si>
    <t>定数総合計</t>
    <rPh sb="0" eb="2">
      <t>テイスウ</t>
    </rPh>
    <rPh sb="2" eb="3">
      <t>ソウ</t>
    </rPh>
    <rPh sb="3" eb="5">
      <t>ゴウケイ</t>
    </rPh>
    <phoneticPr fontId="4"/>
  </si>
  <si>
    <t>－</t>
  </si>
  <si>
    <t>申込総枚数（折込+宅配）</t>
    <rPh sb="0" eb="2">
      <t>モウシコミ</t>
    </rPh>
    <rPh sb="2" eb="3">
      <t>ソウ</t>
    </rPh>
    <rPh sb="3" eb="5">
      <t>マイスウ</t>
    </rPh>
    <rPh sb="6" eb="8">
      <t>オリコミ</t>
    </rPh>
    <rPh sb="9" eb="11">
      <t>タクハイ</t>
    </rPh>
    <phoneticPr fontId="4"/>
  </si>
  <si>
    <t>折込枚数計</t>
    <rPh sb="0" eb="2">
      <t>オリコミ</t>
    </rPh>
    <rPh sb="2" eb="4">
      <t>マイスウ</t>
    </rPh>
    <rPh sb="4" eb="5">
      <t>ケイ</t>
    </rPh>
    <phoneticPr fontId="4"/>
  </si>
  <si>
    <t>宅配枚数計</t>
    <rPh sb="0" eb="2">
      <t>タクハイ</t>
    </rPh>
    <rPh sb="2" eb="4">
      <t>マイスウ</t>
    </rPh>
    <rPh sb="4" eb="5">
      <t>ケイ</t>
    </rPh>
    <phoneticPr fontId="4"/>
  </si>
  <si>
    <t>市町村名</t>
    <rPh sb="0" eb="3">
      <t>シチョウソン</t>
    </rPh>
    <rPh sb="3" eb="4">
      <t>ナ</t>
    </rPh>
    <phoneticPr fontId="4"/>
  </si>
  <si>
    <t>　</t>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</si>
  <si>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</si>
  <si>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</si>
  <si>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折込定数計</t>
    <rPh sb="0" eb="2">
      <t>オリコミ</t>
    </rPh>
    <rPh sb="2" eb="4">
      <t>テイスウ</t>
    </rPh>
    <rPh sb="4" eb="5">
      <t>ケイ</t>
    </rPh>
    <phoneticPr fontId="4"/>
  </si>
  <si>
    <t>宅配定数計</t>
    <rPh sb="0" eb="2">
      <t>タクハイ</t>
    </rPh>
    <rPh sb="2" eb="4">
      <t>テイスウ</t>
    </rPh>
    <rPh sb="4" eb="5">
      <t>ケイ</t>
    </rPh>
    <phoneticPr fontId="4"/>
  </si>
  <si>
    <t>定数合計</t>
    <rPh sb="0" eb="2">
      <t>テイスウ</t>
    </rPh>
    <rPh sb="2" eb="3">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</si>
  <si>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</si>
  <si>
    <t>2-C</t>
    <phoneticPr fontId="4"/>
  </si>
  <si>
    <t>恵庭市</t>
    <phoneticPr fontId="4"/>
  </si>
  <si>
    <t>どうしんデリバリーエクスプレスえにわ申込書</t>
    <phoneticPr fontId="4" type="halfwidthKatakana" alignment="center"/>
  </si>
  <si>
    <r>
      <t>▼恵庭市</t>
    </r>
    <r>
      <rPr>
        <b/>
        <sz val="10"/>
        <color theme="1"/>
        <rFont val="ＭＳ Ｐゴシック"/>
        <family val="3"/>
        <charset val="128"/>
      </rPr>
      <t>（B地区）</t>
    </r>
    <rPh sb="1" eb="3">
      <t>エニワ</t>
    </rPh>
    <rPh sb="3" eb="4">
      <t>シ</t>
    </rPh>
    <phoneticPr fontId="14"/>
  </si>
  <si>
    <t>恵庭市</t>
    <rPh sb="0" eb="2">
      <t>エニワ</t>
    </rPh>
    <rPh sb="2" eb="3">
      <t>シ</t>
    </rPh>
    <phoneticPr fontId="4"/>
  </si>
  <si>
    <t>島松</t>
    <rPh sb="0" eb="2">
      <t>シママツ</t>
    </rPh>
    <phoneticPr fontId="4"/>
  </si>
  <si>
    <t>01231201001</t>
  </si>
  <si>
    <t>恵庭西部</t>
    <rPh sb="0" eb="2">
      <t>エニワ</t>
    </rPh>
    <rPh sb="2" eb="4">
      <t>セイブ</t>
    </rPh>
    <phoneticPr fontId="4"/>
  </si>
  <si>
    <t>01231201002</t>
  </si>
  <si>
    <t>恵庭東部</t>
    <rPh sb="0" eb="2">
      <t>エニワ</t>
    </rPh>
    <rPh sb="2" eb="4">
      <t>トウブ</t>
    </rPh>
    <phoneticPr fontId="4"/>
  </si>
  <si>
    <t>01231201003</t>
  </si>
  <si>
    <t>2-D</t>
    <phoneticPr fontId="4"/>
  </si>
  <si>
    <t>苫小牧市</t>
    <rPh sb="0" eb="3">
      <t>トマコマイ</t>
    </rPh>
    <rPh sb="3" eb="4">
      <t>シ</t>
    </rPh>
    <phoneticPr fontId="4"/>
  </si>
  <si>
    <t>道新とまこまいイースト申込書</t>
    <rPh sb="0" eb="2">
      <t>ﾄﾞｳｼﾝ</t>
    </rPh>
    <rPh sb="11" eb="14">
      <t>ﾓｳｼｺﾐｼｮ</t>
    </rPh>
    <phoneticPr fontId="4" type="halfwidthKatakana" alignment="center"/>
  </si>
  <si>
    <r>
      <t>▼苫小牧市</t>
    </r>
    <r>
      <rPr>
        <b/>
        <sz val="10"/>
        <color theme="1"/>
        <rFont val="ＭＳ Ｐゴシック"/>
        <family val="3"/>
        <charset val="128"/>
      </rPr>
      <t>（B地区）</t>
    </r>
    <rPh sb="1" eb="4">
      <t>トマコマイ</t>
    </rPh>
    <rPh sb="4" eb="5">
      <t>シ</t>
    </rPh>
    <phoneticPr fontId="14"/>
  </si>
  <si>
    <t>苫小牧市</t>
    <rPh sb="0" eb="4">
      <t>トマコマイシ</t>
    </rPh>
    <phoneticPr fontId="4"/>
  </si>
  <si>
    <t>美園</t>
    <rPh sb="0" eb="2">
      <t>ミソノ</t>
    </rPh>
    <phoneticPr fontId="3"/>
  </si>
  <si>
    <t>01213201001</t>
  </si>
  <si>
    <t>春日</t>
    <rPh sb="0" eb="1">
      <t>ハル</t>
    </rPh>
    <rPh sb="1" eb="2">
      <t>ヒ</t>
    </rPh>
    <phoneticPr fontId="4"/>
  </si>
  <si>
    <t>01213201002</t>
  </si>
  <si>
    <t>沼ノ端</t>
    <rPh sb="0" eb="1">
      <t>ヌマ</t>
    </rPh>
    <rPh sb="2" eb="3">
      <t>ハタ</t>
    </rPh>
    <phoneticPr fontId="4"/>
  </si>
  <si>
    <t>01213201003</t>
  </si>
  <si>
    <t>大成</t>
    <rPh sb="0" eb="1">
      <t>ダイ</t>
    </rPh>
    <rPh sb="1" eb="2">
      <t>ナル</t>
    </rPh>
    <phoneticPr fontId="4"/>
  </si>
  <si>
    <t>（廃店　啓北・柏木へ分割統合）</t>
    <rPh sb="4" eb="6">
      <t>ケイホク</t>
    </rPh>
    <rPh sb="7" eb="9">
      <t>カシワギ</t>
    </rPh>
    <phoneticPr fontId="14"/>
  </si>
  <si>
    <t>啓北</t>
    <rPh sb="0" eb="1">
      <t>ケイ</t>
    </rPh>
    <rPh sb="1" eb="2">
      <t>キタ</t>
    </rPh>
    <phoneticPr fontId="4"/>
  </si>
  <si>
    <t>01213201005</t>
  </si>
  <si>
    <t>柏木</t>
    <rPh sb="0" eb="1">
      <t>カシワ</t>
    </rPh>
    <rPh sb="1" eb="2">
      <t>キ</t>
    </rPh>
    <phoneticPr fontId="4"/>
  </si>
  <si>
    <t>01213201006</t>
  </si>
  <si>
    <t>のぞみ</t>
    <phoneticPr fontId="4"/>
  </si>
  <si>
    <t>01213201007</t>
  </si>
  <si>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4"/>
  </si>
  <si>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</si>
  <si>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5-E</t>
    <phoneticPr fontId="4"/>
  </si>
  <si>
    <t>函館市・北斗市・七飯町</t>
    <rPh sb="0" eb="3">
      <t>ハコダテシ</t>
    </rPh>
    <rPh sb="4" eb="6">
      <t>ホクト</t>
    </rPh>
    <rPh sb="6" eb="7">
      <t>シ</t>
    </rPh>
    <rPh sb="8" eb="11">
      <t>ナナエチョウ</t>
    </rPh>
    <phoneticPr fontId="4"/>
  </si>
  <si>
    <t>函館HIT申込書</t>
    <rPh sb="0" eb="2">
      <t>ハコダテ</t>
    </rPh>
    <rPh sb="5" eb="8">
      <t>モウシコミショ</t>
    </rPh>
    <phoneticPr fontId="4"/>
  </si>
  <si>
    <t>折込日のみ記載</t>
    <rPh sb="0" eb="2">
      <t>オリコミ</t>
    </rPh>
    <rPh sb="2" eb="3">
      <t>ヒ</t>
    </rPh>
    <rPh sb="5" eb="7">
      <t>キサイ</t>
    </rPh>
    <phoneticPr fontId="4"/>
  </si>
  <si>
    <r>
      <t>▼函館折込センター</t>
    </r>
    <r>
      <rPr>
        <b/>
        <sz val="10"/>
        <color theme="1"/>
        <rFont val="ＭＳ Ｐゴシック"/>
        <family val="3"/>
        <charset val="128"/>
      </rPr>
      <t>（C地区）</t>
    </r>
    <phoneticPr fontId="14"/>
  </si>
  <si>
    <t>函館市</t>
    <rPh sb="0" eb="3">
      <t>ハコダテシ</t>
    </rPh>
    <phoneticPr fontId="4"/>
  </si>
  <si>
    <t>01202201015</t>
  </si>
  <si>
    <t>大手町</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</si>
  <si>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</si>
  <si>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</si>
  <si>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</si>
  <si>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</si>
  <si>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</si>
  <si>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</si>
  <si>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4"/>
  </si>
  <si>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</si>
  <si>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</si>
  <si>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</si>
  <si>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</si>
  <si>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</si>
  <si>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</si>
  <si>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</si>
  <si>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</si>
  <si>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</si>
  <si>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</si>
  <si>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</si>
  <si>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</si>
  <si>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</si>
  <si>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</si>
  <si>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</si>
  <si>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</si>
  <si>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</si>
  <si>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</si>
  <si>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</si>
  <si>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</si>
  <si>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</si>
  <si>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</si>
  <si>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</si>
  <si>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</si>
  <si>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</si>
  <si>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</si>
  <si>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</si>
  <si>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4"/>
  </si>
  <si>
    <t>01202201035</t>
  </si>
  <si>
    <t>北斗市</t>
    <rPh sb="0" eb="2">
      <t>ホクト</t>
    </rPh>
    <rPh sb="2" eb="3">
      <t>シ</t>
    </rPh>
    <phoneticPr fontId="4"/>
  </si>
  <si>
    <t>上磯</t>
    <phoneticPr fontId="4"/>
  </si>
  <si>
    <t>01236201003</t>
  </si>
  <si>
    <t>久根別</t>
    <phoneticPr fontId="4"/>
  </si>
  <si>
    <t>01236201004</t>
  </si>
  <si>
    <t>七重浜</t>
    <phoneticPr fontId="4"/>
  </si>
  <si>
    <t>01236201005</t>
  </si>
  <si>
    <t>大野</t>
    <phoneticPr fontId="4"/>
  </si>
  <si>
    <t>01236201006</t>
  </si>
  <si>
    <t>市の渡</t>
    <phoneticPr fontId="4"/>
  </si>
  <si>
    <t>01236201007</t>
  </si>
  <si>
    <t>東前</t>
    <phoneticPr fontId="4"/>
  </si>
  <si>
    <t>千代田</t>
    <phoneticPr fontId="4"/>
  </si>
  <si>
    <t>（廃店　大野へ統合）</t>
    <rPh sb="1" eb="3">
      <t>ハイテン</t>
    </rPh>
    <rPh sb="4" eb="6">
      <t>オオノ</t>
    </rPh>
    <rPh sb="7" eb="9">
      <t>トウゴウ</t>
    </rPh>
    <phoneticPr fontId="14"/>
  </si>
  <si>
    <t>七飯町</t>
    <rPh sb="0" eb="3">
      <t>ナナエチョウ</t>
    </rPh>
    <phoneticPr fontId="7"/>
  </si>
  <si>
    <t>七飯</t>
  </si>
  <si>
    <t>01337201002</t>
  </si>
  <si>
    <t>2.申込条件：定数未満の申込も可能ですが、新聞折込と宅配は同程度の比率でお申込ください。また宅配のみのお申込はお断りさせていただきます。予めご了承ください。</t>
    <phoneticPr fontId="7"/>
  </si>
  <si>
    <t>5.市区別表記：市区別表記は販売所の所在地によるもので販売所エリアと行政界は必ずしも一致しておりません。</t>
    <phoneticPr fontId="7"/>
  </si>
  <si>
    <t>合計</t>
    <rPh sb="0" eb="1">
      <t>ゴウ</t>
    </rPh>
    <phoneticPr fontId="4"/>
  </si>
  <si>
    <t>6.免責事項：悪天候、災害、事故等、やむを得ない事由により折込・宅配ともに遅延・不能となる場合があります。予めご了承ください。</t>
    <rPh sb="32" eb="34">
      <t>タクハイ</t>
    </rPh>
    <rPh sb="53" eb="54">
      <t>アラカジ</t>
    </rPh>
    <phoneticPr fontId="7"/>
  </si>
  <si>
    <t>7-F</t>
    <phoneticPr fontId="4"/>
  </si>
  <si>
    <t>旭川市・東神楽町</t>
    <rPh sb="0" eb="3">
      <t>アサヒカワシ</t>
    </rPh>
    <rPh sb="4" eb="8">
      <t>ヒガシカグラチョウ</t>
    </rPh>
    <phoneticPr fontId="4"/>
  </si>
  <si>
    <t>旭川あかり申込書</t>
    <rPh sb="0" eb="2">
      <t>アサヒカワ</t>
    </rPh>
    <rPh sb="5" eb="8">
      <t>モウシコミショ</t>
    </rPh>
    <phoneticPr fontId="4"/>
  </si>
  <si>
    <t>納品・広告内容に関わる連絡事項</t>
    <rPh sb="0" eb="2">
      <t>ノウヒン</t>
    </rPh>
    <rPh sb="3" eb="7">
      <t>コウコクナイヨウ</t>
    </rPh>
    <rPh sb="8" eb="9">
      <t>カカ</t>
    </rPh>
    <rPh sb="11" eb="15">
      <t>レンラクジコウ</t>
    </rPh>
    <phoneticPr fontId="7"/>
  </si>
  <si>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4"/>
  </si>
  <si>
    <r>
      <t>▼東神楽町</t>
    </r>
    <r>
      <rPr>
        <b/>
        <sz val="10"/>
        <color theme="1"/>
        <rFont val="ＭＳ Ｐゴシック"/>
        <family val="3"/>
        <charset val="128"/>
      </rPr>
      <t>（E地区）</t>
    </r>
    <rPh sb="1" eb="2">
      <t>ヒガシ</t>
    </rPh>
    <rPh sb="2" eb="5">
      <t>カグラチョウ</t>
    </rPh>
    <phoneticPr fontId="14"/>
  </si>
  <si>
    <t>折込枚数</t>
    <rPh sb="0" eb="2">
      <t>オリコミ</t>
    </rPh>
    <rPh sb="2" eb="4">
      <t>マイスウ</t>
    </rPh>
    <phoneticPr fontId="7"/>
  </si>
  <si>
    <t>宅配枚数</t>
    <rPh sb="0" eb="2">
      <t>タクハイ</t>
    </rPh>
    <rPh sb="2" eb="4">
      <t>マイスウ</t>
    </rPh>
    <phoneticPr fontId="7"/>
  </si>
  <si>
    <t>市町村名</t>
    <rPh sb="0" eb="3">
      <t>シチョウソン</t>
    </rPh>
    <rPh sb="3" eb="4">
      <t>メイ</t>
    </rPh>
    <phoneticPr fontId="4"/>
  </si>
  <si>
    <t>店名</t>
    <rPh sb="0" eb="2">
      <t>テンメイ</t>
    </rPh>
    <phoneticPr fontId="4"/>
  </si>
  <si>
    <t>旭川市</t>
    <rPh sb="0" eb="3">
      <t>アサヒカワシ</t>
    </rPh>
    <phoneticPr fontId="4"/>
  </si>
  <si>
    <t>中央西</t>
  </si>
  <si>
    <t>01204201004</t>
  </si>
  <si>
    <t>○</t>
    <phoneticPr fontId="7"/>
  </si>
  <si>
    <t>I-1</t>
    <phoneticPr fontId="7"/>
  </si>
  <si>
    <t>東神楽町</t>
    <rPh sb="0" eb="1">
      <t>ヒガシ</t>
    </rPh>
    <rPh sb="1" eb="4">
      <t>カグラチョウ</t>
    </rPh>
    <phoneticPr fontId="4"/>
  </si>
  <si>
    <t>東神楽</t>
    <rPh sb="0" eb="3">
      <t>ヒガシカグラ</t>
    </rPh>
    <phoneticPr fontId="4"/>
  </si>
  <si>
    <t>01453201001</t>
  </si>
  <si>
    <t>豊岡</t>
  </si>
  <si>
    <t>01204201005</t>
  </si>
  <si>
    <t>I-2</t>
    <phoneticPr fontId="7"/>
  </si>
  <si>
    <t>※東神楽市街地とひじり野地区のみで、『ななかまど』とともに配布します。</t>
    <rPh sb="1" eb="4">
      <t>ヒガシカグラ</t>
    </rPh>
    <rPh sb="4" eb="7">
      <t>シガイチ</t>
    </rPh>
    <rPh sb="11" eb="12">
      <t>ノ</t>
    </rPh>
    <rPh sb="12" eb="14">
      <t>チク</t>
    </rPh>
    <rPh sb="29" eb="31">
      <t>ハイフ</t>
    </rPh>
    <phoneticPr fontId="7"/>
  </si>
  <si>
    <t>東光西</t>
  </si>
  <si>
    <t>01204201006</t>
  </si>
  <si>
    <t>I-3</t>
    <phoneticPr fontId="7"/>
  </si>
  <si>
    <t>旭町</t>
  </si>
  <si>
    <t>01204201007</t>
  </si>
  <si>
    <t>川上</t>
    <rPh sb="0" eb="2">
      <t>カワカミ</t>
    </rPh>
    <phoneticPr fontId="7"/>
  </si>
  <si>
    <t>大雪</t>
    <rPh sb="1" eb="2">
      <t>ユキ</t>
    </rPh>
    <phoneticPr fontId="4"/>
  </si>
  <si>
    <t>01204201008</t>
  </si>
  <si>
    <t>和田</t>
    <rPh sb="0" eb="2">
      <t>ワダ</t>
    </rPh>
    <phoneticPr fontId="7"/>
  </si>
  <si>
    <t>東８条</t>
    <rPh sb="0" eb="1">
      <t>ヒガシ</t>
    </rPh>
    <rPh sb="2" eb="3">
      <t>ジョウ</t>
    </rPh>
    <phoneticPr fontId="4"/>
  </si>
  <si>
    <t>01204201009</t>
  </si>
  <si>
    <t>M-13</t>
    <phoneticPr fontId="7"/>
  </si>
  <si>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</si>
  <si>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7"/>
  </si>
  <si>
    <t>01204201010</t>
  </si>
  <si>
    <t>東部</t>
    <rPh sb="0" eb="2">
      <t>トウブ</t>
    </rPh>
    <phoneticPr fontId="7"/>
  </si>
  <si>
    <t>末広東</t>
  </si>
  <si>
    <t>01204201011</t>
  </si>
  <si>
    <t>高橋</t>
    <rPh sb="0" eb="2">
      <t>タカハシ</t>
    </rPh>
    <phoneticPr fontId="7"/>
  </si>
  <si>
    <t>神楽</t>
  </si>
  <si>
    <t>01204201012</t>
  </si>
  <si>
    <t>N-4</t>
    <phoneticPr fontId="7"/>
  </si>
  <si>
    <t>神居</t>
  </si>
  <si>
    <t>01204201013</t>
  </si>
  <si>
    <t>N-5</t>
  </si>
  <si>
    <t>忠和</t>
  </si>
  <si>
    <t>01204201014</t>
  </si>
  <si>
    <t>N-6</t>
  </si>
  <si>
    <t>近文</t>
  </si>
  <si>
    <t>01204201015</t>
  </si>
  <si>
    <t>奥山</t>
    <rPh sb="0" eb="2">
      <t>オクヤマ</t>
    </rPh>
    <phoneticPr fontId="7"/>
  </si>
  <si>
    <t>住吉</t>
  </si>
  <si>
    <t>01204201016</t>
  </si>
  <si>
    <t>橘</t>
    <rPh sb="0" eb="1">
      <t>タチバナ</t>
    </rPh>
    <phoneticPr fontId="7"/>
  </si>
  <si>
    <t>宅配のみの申込も受け付けております。</t>
    <rPh sb="0" eb="2">
      <t>タクハイ</t>
    </rPh>
    <rPh sb="5" eb="7">
      <t>モウシコ</t>
    </rPh>
    <rPh sb="8" eb="9">
      <t>ウ</t>
    </rPh>
    <rPh sb="10" eb="11">
      <t>ツ</t>
    </rPh>
    <phoneticPr fontId="7"/>
  </si>
  <si>
    <t>東旭川</t>
  </si>
  <si>
    <t>（廃店　豊岡北へ統合）</t>
    <rPh sb="4" eb="6">
      <t>トヨオカ</t>
    </rPh>
    <rPh sb="6" eb="7">
      <t>キタ</t>
    </rPh>
    <phoneticPr fontId="7"/>
  </si>
  <si>
    <t>S-10</t>
    <phoneticPr fontId="7"/>
  </si>
  <si>
    <t>豊岡北</t>
    <rPh sb="2" eb="3">
      <t>キタ</t>
    </rPh>
    <phoneticPr fontId="4"/>
  </si>
  <si>
    <t>01204201018</t>
  </si>
  <si>
    <t>S-11</t>
    <phoneticPr fontId="7"/>
  </si>
  <si>
    <t>永山</t>
  </si>
  <si>
    <t>01204201019</t>
  </si>
  <si>
    <t>大沼</t>
    <rPh sb="0" eb="2">
      <t>オオヌマ</t>
    </rPh>
    <phoneticPr fontId="7"/>
  </si>
  <si>
    <t>末広西</t>
  </si>
  <si>
    <t>01204201020</t>
  </si>
  <si>
    <t>末広西</t>
    <rPh sb="0" eb="2">
      <t>スエヒロ</t>
    </rPh>
    <rPh sb="2" eb="3">
      <t>ニシ</t>
    </rPh>
    <phoneticPr fontId="7"/>
  </si>
  <si>
    <t>永山南</t>
  </si>
  <si>
    <t>01204201021</t>
  </si>
  <si>
    <t>M-12</t>
    <phoneticPr fontId="7"/>
  </si>
  <si>
    <t>東光東</t>
  </si>
  <si>
    <t>01204201022</t>
  </si>
  <si>
    <t>K-7</t>
    <phoneticPr fontId="7"/>
  </si>
  <si>
    <t>東光南</t>
  </si>
  <si>
    <t>01204201023</t>
  </si>
  <si>
    <t>K-8</t>
  </si>
  <si>
    <t>豊岡四条通</t>
    <rPh sb="0" eb="2">
      <t>トヨオカ</t>
    </rPh>
    <rPh sb="2" eb="4">
      <t>ヨジョウ</t>
    </rPh>
    <rPh sb="4" eb="5">
      <t>ドオリ</t>
    </rPh>
    <phoneticPr fontId="4"/>
  </si>
  <si>
    <t>01204201024</t>
  </si>
  <si>
    <t>K-9</t>
  </si>
  <si>
    <t>緑が丘</t>
  </si>
  <si>
    <t>01204201025</t>
  </si>
  <si>
    <t>伊藤</t>
    <rPh sb="0" eb="2">
      <t>イトウ</t>
    </rPh>
    <phoneticPr fontId="7"/>
  </si>
  <si>
    <t>神楽岡</t>
  </si>
  <si>
    <t>（廃店 緑が丘・緑が丘東へ分割統合）</t>
    <phoneticPr fontId="7"/>
  </si>
  <si>
    <t>佐藤</t>
    <rPh sb="0" eb="2">
      <t>サトウ</t>
    </rPh>
    <phoneticPr fontId="7"/>
  </si>
  <si>
    <t>緑が丘東</t>
    <rPh sb="0" eb="1">
      <t>ミドリ</t>
    </rPh>
    <rPh sb="2" eb="3">
      <t>オカ</t>
    </rPh>
    <rPh sb="3" eb="4">
      <t>ヒガシ</t>
    </rPh>
    <phoneticPr fontId="4"/>
  </si>
  <si>
    <t>01204201027</t>
  </si>
  <si>
    <t>掛田</t>
    <rPh sb="0" eb="2">
      <t>カケタ</t>
    </rPh>
    <phoneticPr fontId="7"/>
  </si>
  <si>
    <t>東鷹栖</t>
  </si>
  <si>
    <t>01204201028</t>
  </si>
  <si>
    <t>愛沢</t>
    <rPh sb="0" eb="2">
      <t>アイサワ</t>
    </rPh>
    <phoneticPr fontId="7"/>
  </si>
  <si>
    <t>旭川折込広告協同組合合計</t>
    <rPh sb="0" eb="2">
      <t>アサヒカワ</t>
    </rPh>
    <rPh sb="2" eb="4">
      <t>オリコミ</t>
    </rPh>
    <rPh sb="4" eb="6">
      <t>コウコク</t>
    </rPh>
    <rPh sb="6" eb="8">
      <t>キョウドウ</t>
    </rPh>
    <rPh sb="8" eb="10">
      <t>クミアイ</t>
    </rPh>
    <rPh sb="10" eb="12">
      <t>ゴウケイ</t>
    </rPh>
    <phoneticPr fontId="7"/>
  </si>
  <si>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4"/>
  </si>
  <si>
    <t>4.市区別表記：市区別表記は販売所の所在地によるもので販売所エリアと行政界は必ずしも一致しておりません。</t>
    <rPh sb="2" eb="4">
      <t>シク</t>
    </rPh>
    <rPh sb="4" eb="5">
      <t>ベツ</t>
    </rPh>
    <rPh sb="5" eb="7">
      <t>ヒョウキ</t>
    </rPh>
    <phoneticPr fontId="4"/>
  </si>
  <si>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</si>
  <si>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7"/>
  </si>
  <si>
    <t>7-F2</t>
    <phoneticPr fontId="4"/>
  </si>
  <si>
    <t>旭川市・東神楽町</t>
    <rPh sb="0" eb="3">
      <t>アサヒカワシ</t>
    </rPh>
    <rPh sb="4" eb="7">
      <t>ヒガシカグラ</t>
    </rPh>
    <rPh sb="7" eb="8">
      <t>マチ</t>
    </rPh>
    <phoneticPr fontId="4"/>
  </si>
  <si>
    <t>旭川全戸配布申込書</t>
    <rPh sb="0" eb="2">
      <t>アサヒカワ</t>
    </rPh>
    <rPh sb="2" eb="4">
      <t>ゼンコ</t>
    </rPh>
    <rPh sb="4" eb="6">
      <t>ハイフ</t>
    </rPh>
    <rPh sb="6" eb="9">
      <t>モウシコミショ</t>
    </rPh>
    <phoneticPr fontId="4"/>
  </si>
  <si>
    <t>申込総枚数</t>
    <rPh sb="0" eb="2">
      <t>モウシコミ</t>
    </rPh>
    <rPh sb="2" eb="3">
      <t>ソウ</t>
    </rPh>
    <rPh sb="3" eb="5">
      <t>マイスウ</t>
    </rPh>
    <phoneticPr fontId="4"/>
  </si>
  <si>
    <t>申込枚数</t>
    <rPh sb="0" eb="2">
      <t>モウシコミ</t>
    </rPh>
    <rPh sb="2" eb="4">
      <t>マイスウ</t>
    </rPh>
    <phoneticPr fontId="7"/>
  </si>
  <si>
    <t>M-13</t>
  </si>
  <si>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7"/>
  </si>
  <si>
    <t>10-G</t>
    <phoneticPr fontId="4"/>
  </si>
  <si>
    <t>釧路市・釧路町</t>
    <rPh sb="0" eb="2">
      <t>クシロ</t>
    </rPh>
    <rPh sb="2" eb="3">
      <t>シ</t>
    </rPh>
    <rPh sb="4" eb="6">
      <t>クシロ</t>
    </rPh>
    <rPh sb="6" eb="7">
      <t>チョウ</t>
    </rPh>
    <phoneticPr fontId="4"/>
  </si>
  <si>
    <t>釧路 Fit PRESS 申込書</t>
    <rPh sb="0" eb="2">
      <t>クシロ</t>
    </rPh>
    <rPh sb="13" eb="16">
      <t>モウシコミショ</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</si>
  <si>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14"/>
  </si>
  <si>
    <t>※釧路市内会</t>
    <rPh sb="1" eb="3">
      <t>クシロ</t>
    </rPh>
    <rPh sb="3" eb="5">
      <t>シナイ</t>
    </rPh>
    <rPh sb="5" eb="6">
      <t>カイ</t>
    </rPh>
    <phoneticPr fontId="4"/>
  </si>
  <si>
    <r>
      <t>▼釧路市</t>
    </r>
    <r>
      <rPr>
        <b/>
        <sz val="10"/>
        <color theme="1"/>
        <rFont val="ＭＳ Ｐゴシック"/>
        <family val="3"/>
        <charset val="128"/>
      </rPr>
      <t>（E地区）</t>
    </r>
    <rPh sb="1" eb="3">
      <t>クシロ</t>
    </rPh>
    <rPh sb="3" eb="4">
      <t>シナイ</t>
    </rPh>
    <phoneticPr fontId="14"/>
  </si>
  <si>
    <t>釧路市</t>
    <rPh sb="0" eb="3">
      <t>クシロシ</t>
    </rPh>
    <phoneticPr fontId="4"/>
  </si>
  <si>
    <t>阿部本店</t>
    <rPh sb="0" eb="2">
      <t>アベ</t>
    </rPh>
    <rPh sb="2" eb="4">
      <t>ホンテン</t>
    </rPh>
    <phoneticPr fontId="4"/>
  </si>
  <si>
    <t>01206201007</t>
  </si>
  <si>
    <t>南大通本店</t>
    <rPh sb="0" eb="1">
      <t>ミナミ</t>
    </rPh>
    <rPh sb="1" eb="3">
      <t>オオドオリ</t>
    </rPh>
    <rPh sb="3" eb="5">
      <t>ホンテン</t>
    </rPh>
    <phoneticPr fontId="4"/>
  </si>
  <si>
    <t>01206201014</t>
  </si>
  <si>
    <t>共栄</t>
    <rPh sb="0" eb="2">
      <t>キョウエイ</t>
    </rPh>
    <phoneticPr fontId="4"/>
  </si>
  <si>
    <t>01206201008</t>
  </si>
  <si>
    <t>釧路武佐</t>
    <rPh sb="0" eb="2">
      <t>クシロ</t>
    </rPh>
    <rPh sb="2" eb="4">
      <t>ムサ</t>
    </rPh>
    <phoneticPr fontId="4"/>
  </si>
  <si>
    <t>01206201018</t>
  </si>
  <si>
    <t>中園</t>
    <rPh sb="0" eb="2">
      <t>ナカゾノ</t>
    </rPh>
    <phoneticPr fontId="4"/>
  </si>
  <si>
    <t>01206201009</t>
  </si>
  <si>
    <t>望洋</t>
    <rPh sb="0" eb="2">
      <t>ボウヨウ</t>
    </rPh>
    <phoneticPr fontId="4"/>
  </si>
  <si>
    <t>芦野</t>
    <rPh sb="0" eb="2">
      <t>アシノ</t>
    </rPh>
    <phoneticPr fontId="4"/>
  </si>
  <si>
    <t>01206201010</t>
  </si>
  <si>
    <t>鳥取</t>
    <rPh sb="0" eb="2">
      <t>トットリ</t>
    </rPh>
    <phoneticPr fontId="4"/>
  </si>
  <si>
    <t>01206201002</t>
  </si>
  <si>
    <t>美原</t>
    <rPh sb="0" eb="2">
      <t>ミハラ</t>
    </rPh>
    <phoneticPr fontId="4"/>
  </si>
  <si>
    <t>01206201011</t>
  </si>
  <si>
    <t>大楽毛</t>
    <rPh sb="0" eb="3">
      <t>オタノシケ</t>
    </rPh>
    <phoneticPr fontId="4"/>
  </si>
  <si>
    <t>01206201003</t>
  </si>
  <si>
    <t>貝塚通</t>
    <rPh sb="0" eb="2">
      <t>カイズカ</t>
    </rPh>
    <rPh sb="2" eb="3">
      <t>トオ</t>
    </rPh>
    <phoneticPr fontId="4"/>
  </si>
  <si>
    <t>01206201012</t>
  </si>
  <si>
    <t>E地区合計</t>
    <rPh sb="1" eb="3">
      <t>チク</t>
    </rPh>
    <rPh sb="3" eb="5">
      <t>ゴウケイ</t>
    </rPh>
    <phoneticPr fontId="7"/>
  </si>
  <si>
    <t>白樺</t>
    <rPh sb="0" eb="2">
      <t>シラカバ</t>
    </rPh>
    <phoneticPr fontId="4"/>
  </si>
  <si>
    <t>01206201013</t>
  </si>
  <si>
    <t>釧路町</t>
    <rPh sb="0" eb="2">
      <t>クシロ</t>
    </rPh>
    <rPh sb="2" eb="3">
      <t>チョウ</t>
    </rPh>
    <phoneticPr fontId="7"/>
  </si>
  <si>
    <t>曙</t>
    <rPh sb="0" eb="1">
      <t>アケボノ</t>
    </rPh>
    <phoneticPr fontId="4"/>
  </si>
  <si>
    <t>01661201003</t>
  </si>
  <si>
    <t>遠矢</t>
    <rPh sb="0" eb="1">
      <t>トオ</t>
    </rPh>
    <rPh sb="1" eb="2">
      <t>ヤ</t>
    </rPh>
    <phoneticPr fontId="4"/>
  </si>
  <si>
    <t>01661201004</t>
  </si>
  <si>
    <t>別保</t>
    <rPh sb="0" eb="2">
      <t>ベッポ</t>
    </rPh>
    <phoneticPr fontId="4"/>
  </si>
  <si>
    <t>01661201001</t>
  </si>
  <si>
    <t>阿部新聞店合計</t>
    <rPh sb="0" eb="2">
      <t>アベ</t>
    </rPh>
    <rPh sb="2" eb="4">
      <t>シンブン</t>
    </rPh>
    <rPh sb="4" eb="5">
      <t>テン</t>
    </rPh>
    <rPh sb="5" eb="7">
      <t>ゴウケイ</t>
    </rPh>
    <phoneticPr fontId="7"/>
  </si>
  <si>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3"/>
  </si>
  <si>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</si>
  <si>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</si>
  <si>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10-H</t>
    <phoneticPr fontId="4"/>
  </si>
  <si>
    <t>中標津町</t>
    <rPh sb="0" eb="4">
      <t>ナカシベツチョウ</t>
    </rPh>
    <phoneticPr fontId="4"/>
  </si>
  <si>
    <t>なかしべつDパック 申込書</t>
    <rPh sb="10" eb="12">
      <t>モウシコミ</t>
    </rPh>
    <rPh sb="12" eb="13">
      <t>ショ</t>
    </rPh>
    <phoneticPr fontId="4"/>
  </si>
  <si>
    <r>
      <t>▼中標津町</t>
    </r>
    <r>
      <rPr>
        <b/>
        <sz val="10"/>
        <color theme="1"/>
        <rFont val="ＭＳ Ｐゴシック"/>
        <family val="3"/>
        <charset val="128"/>
      </rPr>
      <t>（E地区）</t>
    </r>
    <rPh sb="4" eb="5">
      <t>チョウ</t>
    </rPh>
    <phoneticPr fontId="14"/>
  </si>
  <si>
    <t>中標津町</t>
    <rPh sb="0" eb="4">
      <t>ナカシベツチョウ</t>
    </rPh>
    <phoneticPr fontId="7"/>
  </si>
  <si>
    <t>中標津</t>
    <rPh sb="0" eb="3">
      <t>ナカシベツ</t>
    </rPh>
    <phoneticPr fontId="4"/>
  </si>
  <si>
    <t>01692201002</t>
  </si>
  <si>
    <t>　　　　　　　　　　　　　　　</t>
    <phoneticPr fontId="4"/>
  </si>
  <si>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4"/>
  </si>
  <si>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</si>
  <si>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t>6.免責事項：悪天候、災害、事故等、やむを得ない事由により折込遅延・不能となる場合があります。あらかじめご了承ください。</t>
    <rPh sb="2" eb="4">
      <t>メンセキ</t>
    </rPh>
    <rPh sb="4" eb="6">
      <t>ジコウ</t>
    </rPh>
    <phoneticPr fontId="4"/>
  </si>
  <si>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</si>
  <si>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11-I</t>
    <phoneticPr fontId="4"/>
  </si>
  <si>
    <t>帯広市・幕別町・音更町・芽室町</t>
    <rPh sb="0" eb="3">
      <t>オビヒロシ</t>
    </rPh>
    <rPh sb="4" eb="6">
      <t>マクベツ</t>
    </rPh>
    <rPh sb="6" eb="7">
      <t>マチ</t>
    </rPh>
    <rPh sb="8" eb="10">
      <t>オトフケ</t>
    </rPh>
    <rPh sb="10" eb="11">
      <t>マチ</t>
    </rPh>
    <rPh sb="12" eb="15">
      <t>メムロチョウ</t>
    </rPh>
    <phoneticPr fontId="4"/>
  </si>
  <si>
    <t>帯広ＥＸシステム申込書</t>
    <rPh sb="0" eb="2">
      <t>オビヒロ</t>
    </rPh>
    <rPh sb="8" eb="11">
      <t>モウシコミショ</t>
    </rPh>
    <phoneticPr fontId="4"/>
  </si>
  <si>
    <t>定数</t>
    <rPh sb="0" eb="2">
      <t>テイスウ</t>
    </rPh>
    <phoneticPr fontId="7"/>
  </si>
  <si>
    <t>帯広市</t>
    <rPh sb="0" eb="3">
      <t>オビヒロシ</t>
    </rPh>
    <phoneticPr fontId="4"/>
  </si>
  <si>
    <t>帯広中央</t>
    <rPh sb="0" eb="2">
      <t>オビヒロ</t>
    </rPh>
    <rPh sb="2" eb="4">
      <t>チュウオウ</t>
    </rPh>
    <phoneticPr fontId="4"/>
  </si>
  <si>
    <t>帯広北部</t>
    <rPh sb="0" eb="2">
      <t>オビヒロ</t>
    </rPh>
    <rPh sb="2" eb="4">
      <t>ホクブ</t>
    </rPh>
    <phoneticPr fontId="4"/>
  </si>
  <si>
    <t>01207201005</t>
  </si>
  <si>
    <t>帯広西部</t>
    <rPh sb="0" eb="2">
      <t>オビヒロ</t>
    </rPh>
    <rPh sb="2" eb="4">
      <t>セイブ</t>
    </rPh>
    <phoneticPr fontId="4"/>
  </si>
  <si>
    <t>01207201007</t>
  </si>
  <si>
    <t>帯広南部</t>
    <rPh sb="0" eb="2">
      <t>オビヒロ</t>
    </rPh>
    <rPh sb="2" eb="4">
      <t>ナンブ</t>
    </rPh>
    <phoneticPr fontId="4"/>
  </si>
  <si>
    <t>01207201008</t>
  </si>
  <si>
    <t>幕別町</t>
    <rPh sb="0" eb="3">
      <t>マクベツチョウ</t>
    </rPh>
    <phoneticPr fontId="7"/>
  </si>
  <si>
    <t>札内</t>
    <rPh sb="0" eb="2">
      <t>サツナイ</t>
    </rPh>
    <phoneticPr fontId="4"/>
  </si>
  <si>
    <t>01643201003</t>
  </si>
  <si>
    <t>幕別</t>
    <rPh sb="0" eb="2">
      <t>マクベツ</t>
    </rPh>
    <phoneticPr fontId="4"/>
  </si>
  <si>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</si>
  <si>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7"/>
  </si>
  <si>
    <t>音更町</t>
    <rPh sb="0" eb="3">
      <t>オトフケチョウ</t>
    </rPh>
    <phoneticPr fontId="7"/>
  </si>
  <si>
    <t>音更</t>
    <rPh sb="0" eb="2">
      <t>オトフケ</t>
    </rPh>
    <phoneticPr fontId="4"/>
  </si>
  <si>
    <t>01631201002</t>
  </si>
  <si>
    <t>芽室町</t>
    <rPh sb="0" eb="3">
      <t>メムロチョウ</t>
    </rPh>
    <phoneticPr fontId="7"/>
  </si>
  <si>
    <t>芽室</t>
    <rPh sb="0" eb="2">
      <t>メムロ</t>
    </rPh>
    <phoneticPr fontId="4"/>
  </si>
  <si>
    <t>01637201001</t>
  </si>
  <si>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4"/>
  </si>
  <si>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</si>
  <si>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 xml:space="preserve"> 　※エリア調整のため企画段階（10日前程度）での事前連絡をお願いします。</t>
    <phoneticPr fontId="7"/>
  </si>
  <si>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7"/>
  </si>
  <si>
    <t>　ただし申込締切日が土曜日にあたる場合、1営業日前日の午前中に繰り上がります。</t>
    <rPh sb="12" eb="13">
      <t>ヒ</t>
    </rPh>
    <phoneticPr fontId="3"/>
  </si>
  <si>
    <t>　 ただし申込締切日が土曜日にあたる場合、1営業日前日に申込締切が繰り上がります。</t>
    <rPh sb="13" eb="14">
      <t>ヒ</t>
    </rPh>
    <phoneticPr fontId="3"/>
  </si>
  <si>
    <t xml:space="preserve">  　ただし申込締切日が土曜日にあたる場合、1営業日前日の午前中に繰り上がります。</t>
    <rPh sb="14" eb="15">
      <t>ヒ</t>
    </rPh>
    <phoneticPr fontId="7"/>
  </si>
  <si>
    <t>ただし申込締切日が土曜日にあたる場合、1営業日前日の午前中に繰り上がります。</t>
    <rPh sb="11" eb="12">
      <t>ヒ</t>
    </rPh>
    <phoneticPr fontId="7"/>
  </si>
  <si>
    <t>4日前午前10時半</t>
    <rPh sb="1" eb="3">
      <t>ニチマエ</t>
    </rPh>
    <rPh sb="3" eb="5">
      <t>ゴゼン</t>
    </rPh>
    <rPh sb="7" eb="8">
      <t>ジ</t>
    </rPh>
    <rPh sb="8" eb="9">
      <t>ハン</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</si>
  <si>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4"/>
  </si>
  <si>
    <t>「定山渓」「石狩」販売所は新聞折込のみのお届けとなります。</t>
    <rPh sb="1" eb="4">
      <t>ジョウザンケイ</t>
    </rPh>
    <rPh sb="6" eb="8">
      <t>イシカリ</t>
    </rPh>
    <rPh sb="9" eb="11">
      <t>ハンバイ</t>
    </rPh>
    <rPh sb="11" eb="12">
      <t>ジョ</t>
    </rPh>
    <rPh sb="13" eb="15">
      <t>シンブン</t>
    </rPh>
    <rPh sb="15" eb="17">
      <t>オリコミ</t>
    </rPh>
    <rPh sb="21" eb="22">
      <t>トド</t>
    </rPh>
    <phoneticPr fontId="3"/>
  </si>
  <si>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4"/>
  </si>
  <si>
    <t>・配布体制が整わない地域や、配布禁止世帯、一部商工業・農業地域などは、新聞折込のみのお届けとなります</t>
    <rPh sb="14" eb="16">
      <t>ハイフ</t>
    </rPh>
    <rPh sb="16" eb="18">
      <t>キンシ</t>
    </rPh>
    <rPh sb="18" eb="20">
      <t>セタイ</t>
    </rPh>
    <rPh sb="21" eb="23">
      <t>イチブ</t>
    </rPh>
    <rPh sb="23" eb="26">
      <t>ショウコウギョウ</t>
    </rPh>
    <rPh sb="27" eb="31">
      <t>ノウギョウチイキ</t>
    </rPh>
    <rPh sb="35" eb="37">
      <t>シンブン</t>
    </rPh>
    <rPh sb="37" eb="39">
      <t>オリコミ</t>
    </rPh>
    <rPh sb="43" eb="44">
      <t>トド</t>
    </rPh>
    <phoneticPr fontId="3"/>
  </si>
  <si>
    <t>・悪天候・災害・事故等やむを得ない事由により折込・宅配ともに遅延・不能となる場合があります。予めご了承ください</t>
    <rPh sb="1" eb="4">
      <t>アクテンコウ</t>
    </rPh>
    <rPh sb="5" eb="7">
      <t>サイガイ</t>
    </rPh>
    <rPh sb="8" eb="10">
      <t>ジコ</t>
    </rPh>
    <rPh sb="10" eb="11">
      <t>トウ</t>
    </rPh>
    <rPh sb="14" eb="15">
      <t>エ</t>
    </rPh>
    <rPh sb="17" eb="19">
      <t>ジユウ</t>
    </rPh>
    <rPh sb="22" eb="24">
      <t>オリコミ</t>
    </rPh>
    <rPh sb="25" eb="27">
      <t>タクハイ</t>
    </rPh>
    <rPh sb="30" eb="32">
      <t>チエン</t>
    </rPh>
    <rPh sb="33" eb="35">
      <t>フノウ</t>
    </rPh>
    <rPh sb="38" eb="40">
      <t>バアイ</t>
    </rPh>
    <rPh sb="46" eb="47">
      <t>アラカジ</t>
    </rPh>
    <rPh sb="49" eb="51">
      <t>リョウショウ</t>
    </rPh>
    <phoneticPr fontId="3"/>
  </si>
  <si>
    <t>木曜～土曜の3日間</t>
    <rPh sb="0" eb="1">
      <t>モク</t>
    </rPh>
    <rPh sb="3" eb="4">
      <t>ド</t>
    </rPh>
    <rPh sb="7" eb="9">
      <t>ニチカン</t>
    </rPh>
    <phoneticPr fontId="3"/>
  </si>
  <si>
    <t>3日前午前中</t>
    <rPh sb="1" eb="3">
      <t>ニチマエ</t>
    </rPh>
    <rPh sb="3" eb="6">
      <t>ゴゼンチュウ</t>
    </rPh>
    <phoneticPr fontId="3"/>
  </si>
  <si>
    <t>ポスティング
(未購読配布)</t>
    <rPh sb="8" eb="13">
      <t>ミコウドクハイフ</t>
    </rPh>
    <phoneticPr fontId="3"/>
  </si>
  <si>
    <t>木曜～土曜の3日間</t>
    <rPh sb="0" eb="2">
      <t>モクヨウ</t>
    </rPh>
    <rPh sb="3" eb="5">
      <t>ドヨウ</t>
    </rPh>
    <rPh sb="7" eb="8">
      <t>ヒ</t>
    </rPh>
    <rPh sb="8" eb="9">
      <t>アイダ</t>
    </rPh>
    <phoneticPr fontId="3"/>
  </si>
  <si>
    <t>4日前午前中</t>
    <rPh sb="1" eb="3">
      <t>ニチマエ</t>
    </rPh>
    <rPh sb="3" eb="6">
      <t>ゴゼンチュウ</t>
    </rPh>
    <phoneticPr fontId="3"/>
  </si>
  <si>
    <t>「啓北」「柏木」「のぞみ」「沼ノ端」販売所は新聞折込のみのお届けとなります。</t>
    <rPh sb="1" eb="3">
      <t>ケイホク</t>
    </rPh>
    <rPh sb="5" eb="7">
      <t>カシワギ</t>
    </rPh>
    <rPh sb="14" eb="15">
      <t>ヌマ</t>
    </rPh>
    <rPh sb="16" eb="17">
      <t>ハタ</t>
    </rPh>
    <rPh sb="18" eb="20">
      <t>ハンバイ</t>
    </rPh>
    <rPh sb="20" eb="21">
      <t>ジョ</t>
    </rPh>
    <rPh sb="22" eb="24">
      <t>シンブン</t>
    </rPh>
    <rPh sb="24" eb="26">
      <t>オリコミ</t>
    </rPh>
    <rPh sb="30" eb="31">
      <t>トド</t>
    </rPh>
    <phoneticPr fontId="3"/>
  </si>
  <si>
    <t>原則火・木・土・日の朝刊折込</t>
    <rPh sb="0" eb="2">
      <t>ゲンソク</t>
    </rPh>
    <rPh sb="2" eb="3">
      <t>ヒ</t>
    </rPh>
    <rPh sb="4" eb="5">
      <t>モク</t>
    </rPh>
    <rPh sb="6" eb="7">
      <t>ド</t>
    </rPh>
    <rPh sb="8" eb="9">
      <t>ニチ</t>
    </rPh>
    <rPh sb="10" eb="14">
      <t>チョウカンオリコミ</t>
    </rPh>
    <phoneticPr fontId="3"/>
  </si>
  <si>
    <t>折込日の前日朝刊配布時～翌午前8時頃まで</t>
    <rPh sb="6" eb="8">
      <t>チョウカン</t>
    </rPh>
    <rPh sb="8" eb="10">
      <t>ハイフ</t>
    </rPh>
    <rPh sb="10" eb="11">
      <t>ジ</t>
    </rPh>
    <rPh sb="12" eb="13">
      <t>ヨク</t>
    </rPh>
    <rPh sb="13" eb="15">
      <t>ゴゼン</t>
    </rPh>
    <rPh sb="16" eb="18">
      <t>ジゴロ</t>
    </rPh>
    <phoneticPr fontId="3"/>
  </si>
  <si>
    <t>「上野」販売所は新聞折込のみのお届け、
その他の販売所でも一部配布不可能なエリアがある場合がございます。
ポスティング配布日が新聞休刊日や祝日にかかる場合は新聞折込のみの配布となります。</t>
    <phoneticPr fontId="3"/>
  </si>
  <si>
    <t>5日前午前中</t>
    <rPh sb="1" eb="3">
      <t>ニチマエ</t>
    </rPh>
    <rPh sb="3" eb="6">
      <t>ゴゼンチュウ</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</si>
  <si>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t>
    </r>
    <r>
      <rPr>
        <sz val="11"/>
        <color theme="1"/>
        <rFont val="游ゴシック"/>
        <family val="3"/>
        <charset val="128"/>
        <scheme val="minor"/>
      </rPr>
      <t>月2回</t>
    </r>
    <rPh sb="1" eb="3">
      <t>オリコミ</t>
    </rPh>
    <rPh sb="14" eb="16">
      <t>ショウヒン</t>
    </rPh>
    <rPh sb="20" eb="21">
      <t>ツキ</t>
    </rPh>
    <rPh sb="22" eb="23">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</si>
  <si>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月2～3回</t>
    </r>
    <rPh sb="1" eb="3">
      <t>オリコミ</t>
    </rPh>
    <rPh sb="14" eb="16">
      <t>ショウヒン</t>
    </rPh>
    <rPh sb="20" eb="21">
      <t>ツキ</t>
    </rPh>
    <rPh sb="24" eb="25">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</si>
  <si>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月1~2回</t>
    </r>
    <rPh sb="1" eb="3">
      <t>オリコミ</t>
    </rPh>
    <rPh sb="14" eb="16">
      <t>ショウヒン</t>
    </rPh>
    <rPh sb="20" eb="21">
      <t>ツキ</t>
    </rPh>
    <rPh sb="24" eb="25">
      <t>カイ</t>
    </rPh>
    <phoneticPr fontId="3"/>
  </si>
  <si>
    <t>実施日（※注1)</t>
    <rPh sb="0" eb="3">
      <t>ジッシビ</t>
    </rPh>
    <rPh sb="5" eb="6">
      <t>チュウ</t>
    </rPh>
    <phoneticPr fontId="3"/>
  </si>
  <si>
    <t>申込
(※注2)</t>
    <rPh sb="0" eb="2">
      <t>モウシコミ</t>
    </rPh>
    <rPh sb="5" eb="6">
      <t>チュウ</t>
    </rPh>
    <phoneticPr fontId="3"/>
  </si>
  <si>
    <t>※注2:申込締切日が土曜日にあたる場合、1営業日前日の午前中に繰り上がります。</t>
    <rPh sb="12" eb="13">
      <t>ヒ</t>
    </rPh>
    <phoneticPr fontId="3"/>
  </si>
  <si>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4"/>
  </si>
  <si>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</si>
  <si>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7"/>
  </si>
  <si>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7"/>
  </si>
  <si>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7"/>
  </si>
  <si>
    <r>
      <t>▼帯広市・近郊</t>
    </r>
    <r>
      <rPr>
        <b/>
        <sz val="10"/>
        <color theme="1"/>
        <rFont val="ＭＳ Ｐゴシック"/>
        <family val="3"/>
        <charset val="128"/>
      </rPr>
      <t>（B地区）</t>
    </r>
    <rPh sb="1" eb="3">
      <t>オビヒロ</t>
    </rPh>
    <rPh sb="3" eb="4">
      <t>シ</t>
    </rPh>
    <rPh sb="5" eb="7">
      <t>キンコウ</t>
    </rPh>
    <phoneticPr fontId="14"/>
  </si>
  <si>
    <t>(廃店　末広・新川へ分割統合)</t>
    <rPh sb="1" eb="3">
      <t>ハイテン</t>
    </rPh>
    <rPh sb="4" eb="6">
      <t>スエヒロ</t>
    </rPh>
    <rPh sb="7" eb="9">
      <t>シンカワ</t>
    </rPh>
    <rPh sb="10" eb="14">
      <t>ブンカツトウゴウ</t>
    </rPh>
    <phoneticPr fontId="3"/>
  </si>
  <si>
    <t>帯広東部</t>
    <rPh sb="0" eb="4">
      <t>オビヒロトウブ</t>
    </rPh>
    <phoneticPr fontId="3"/>
  </si>
  <si>
    <t>望洋</t>
    <rPh sb="0" eb="2">
      <t>ボウヨウ</t>
    </rPh>
    <phoneticPr fontId="3"/>
  </si>
  <si>
    <t xml:space="preserve"> </t>
    <phoneticPr fontId="3"/>
  </si>
  <si>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</si>
  <si>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旭</t>
    <phoneticPr fontId="3"/>
  </si>
  <si>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3"/>
  </si>
  <si>
    <t>木曜・金曜の同日朝刊配達時から翌朝8時頃まで</t>
    <rPh sb="0" eb="2">
      <t>モクヨウ</t>
    </rPh>
    <rPh sb="3" eb="5">
      <t>キンヨウ</t>
    </rPh>
    <rPh sb="6" eb="8">
      <t>ドウジツ</t>
    </rPh>
    <rPh sb="8" eb="10">
      <t>チョウカン</t>
    </rPh>
    <rPh sb="10" eb="12">
      <t>ハイタツ</t>
    </rPh>
    <rPh sb="12" eb="13">
      <t>ジ</t>
    </rPh>
    <rPh sb="15" eb="17">
      <t>ヨクアサ</t>
    </rPh>
    <rPh sb="18" eb="19">
      <t>ジ</t>
    </rPh>
    <rPh sb="19" eb="20">
      <t>コロ</t>
    </rPh>
    <phoneticPr fontId="3"/>
  </si>
  <si>
    <r>
      <rPr>
        <b/>
        <sz val="14"/>
        <color theme="1"/>
        <rFont val="游ゴシック"/>
        <family val="3"/>
        <charset val="128"/>
        <scheme val="minor"/>
      </rPr>
      <t>北海道新聞ポスティング商品概要</t>
    </r>
    <r>
      <rPr>
        <b/>
        <sz val="11"/>
        <color theme="1"/>
        <rFont val="游ゴシック"/>
        <family val="3"/>
        <charset val="128"/>
        <scheme val="minor"/>
      </rPr>
      <t>　　（詳細は各商品のシートをご確認ください）</t>
    </r>
    <rPh sb="0" eb="3">
      <t>ホッカイドウ</t>
    </rPh>
    <rPh sb="3" eb="5">
      <t>シンブン</t>
    </rPh>
    <rPh sb="11" eb="13">
      <t>ショウヒン</t>
    </rPh>
    <rPh sb="13" eb="15">
      <t>ガイヨウ</t>
    </rPh>
    <rPh sb="18" eb="20">
      <t>ショウサイ</t>
    </rPh>
    <rPh sb="21" eb="24">
      <t>カクショウヒン</t>
    </rPh>
    <rPh sb="30" eb="32">
      <t>カクニン</t>
    </rPh>
    <phoneticPr fontId="3"/>
  </si>
  <si>
    <t>北海道新聞折込広告、ポスティング申込書</t>
    <rPh sb="0" eb="3">
      <t>ホッカイドウ</t>
    </rPh>
    <rPh sb="3" eb="5">
      <t>シンブン</t>
    </rPh>
    <rPh sb="5" eb="7">
      <t>オリコミ</t>
    </rPh>
    <rPh sb="7" eb="9">
      <t>コウコク</t>
    </rPh>
    <rPh sb="16" eb="19">
      <t>モウシコミショ</t>
    </rPh>
    <phoneticPr fontId="4"/>
  </si>
  <si>
    <r>
      <rPr>
        <b/>
        <sz val="12"/>
        <rFont val="游ゴシック"/>
        <family val="3"/>
        <charset val="128"/>
        <scheme val="minor"/>
      </rPr>
      <t>※注1:</t>
    </r>
    <r>
      <rPr>
        <b/>
        <u/>
        <sz val="12"/>
        <color rgb="FFFF0000"/>
        <rFont val="游ゴシック"/>
        <family val="3"/>
        <charset val="128"/>
        <scheme val="minor"/>
      </rPr>
      <t>いずれも年末年始・ゴールデンウィーク・お盆期間などは一部配布日や締切日が変更になる場合がございます。詳しくは「北海道新聞ポスティング商品配布日程カレンダー」をご確認ください</t>
    </r>
    <rPh sb="1" eb="2">
      <t>チュウ</t>
    </rPh>
    <rPh sb="8" eb="10">
      <t>ネンマツ</t>
    </rPh>
    <rPh sb="10" eb="12">
      <t>ネンシ</t>
    </rPh>
    <rPh sb="24" eb="25">
      <t>ボン</t>
    </rPh>
    <rPh sb="25" eb="27">
      <t>キカン</t>
    </rPh>
    <rPh sb="30" eb="32">
      <t>イチブ</t>
    </rPh>
    <rPh sb="32" eb="34">
      <t>ハイフ</t>
    </rPh>
    <rPh sb="34" eb="35">
      <t>ビ</t>
    </rPh>
    <rPh sb="36" eb="39">
      <t>シメキリビ</t>
    </rPh>
    <rPh sb="40" eb="42">
      <t>ヘンコウ</t>
    </rPh>
    <rPh sb="45" eb="47">
      <t>バアイ</t>
    </rPh>
    <rPh sb="54" eb="55">
      <t>クワ</t>
    </rPh>
    <rPh sb="59" eb="64">
      <t>ホッカイドウシンブン</t>
    </rPh>
    <rPh sb="70" eb="72">
      <t>ショウヒン</t>
    </rPh>
    <rPh sb="72" eb="76">
      <t>ハイフニッテイ</t>
    </rPh>
    <rPh sb="84" eb="86">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</si>
  <si>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</si>
  <si>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7"/>
  </si>
  <si>
    <t>【折込・ポスティングのセット商品です】
週2回（祝日を除く木曜・金曜）</t>
    <rPh sb="1" eb="3">
      <t>オリコミ</t>
    </rPh>
    <rPh sb="14" eb="16">
      <t>ショウヒン</t>
    </rPh>
    <rPh sb="20" eb="21">
      <t>シュウ</t>
    </rPh>
    <rPh sb="22" eb="23">
      <t>カイ</t>
    </rPh>
    <rPh sb="24" eb="26">
      <t>シュクジツ</t>
    </rPh>
    <rPh sb="27" eb="28">
      <t>ノゾ</t>
    </rPh>
    <rPh sb="29" eb="31">
      <t>モクヨウ</t>
    </rPh>
    <rPh sb="32" eb="34">
      <t>キンヨウ</t>
    </rPh>
    <phoneticPr fontId="3"/>
  </si>
  <si>
    <t>祝日を除く木曜・金曜朝刊折込</t>
    <rPh sb="0" eb="2">
      <t>シュクジツ</t>
    </rPh>
    <rPh sb="3" eb="4">
      <t>ノゾ</t>
    </rPh>
    <rPh sb="5" eb="7">
      <t>モクヨウ</t>
    </rPh>
    <rPh sb="8" eb="10">
      <t>キンヨウ</t>
    </rPh>
    <rPh sb="10" eb="12">
      <t>チョウカン</t>
    </rPh>
    <rPh sb="12" eb="14">
      <t>オリコミ</t>
    </rPh>
    <phoneticPr fontId="3"/>
  </si>
  <si>
    <t>幕別販売所エリアは新聞折込のみのお届け
折込・ポスティングいずれも祝日を除く</t>
    <rPh sb="0" eb="2">
      <t>マクベツ</t>
    </rPh>
    <rPh sb="2" eb="5">
      <t>ハンバイショ</t>
    </rPh>
    <rPh sb="9" eb="11">
      <t>シンブン</t>
    </rPh>
    <rPh sb="11" eb="13">
      <t>オリコミ</t>
    </rPh>
    <rPh sb="17" eb="18">
      <t>トド</t>
    </rPh>
    <rPh sb="20" eb="22">
      <t>オリコミ</t>
    </rPh>
    <rPh sb="33" eb="35">
      <t>シュクジツ</t>
    </rPh>
    <rPh sb="36" eb="37">
      <t>ノゾ</t>
    </rPh>
    <phoneticPr fontId="3"/>
  </si>
  <si>
    <t>〃</t>
    <phoneticPr fontId="3"/>
  </si>
  <si>
    <t>2025年4月1日現在</t>
    <rPh sb="4" eb="5">
      <t>ネン</t>
    </rPh>
    <rPh sb="6" eb="7">
      <t>ガツ</t>
    </rPh>
    <rPh sb="8" eb="9">
      <t>ヒ</t>
    </rPh>
    <rPh sb="9" eb="11">
      <t>ゲンザイ</t>
    </rPh>
    <phoneticPr fontId="3"/>
  </si>
  <si>
    <t>1.配布要項：毎週木～金曜日に配布します。</t>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</si>
  <si>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</si>
  <si>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</si>
  <si>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4"/>
  </si>
  <si>
    <t>週1回（毎週木～金曜）</t>
    <rPh sb="0" eb="1">
      <t>シュウ</t>
    </rPh>
    <rPh sb="2" eb="3">
      <t>カイ</t>
    </rPh>
    <rPh sb="4" eb="6">
      <t>マイシュウ</t>
    </rPh>
    <rPh sb="6" eb="7">
      <t>モク</t>
    </rPh>
    <rPh sb="8" eb="10">
      <t>キンヨウ</t>
    </rPh>
    <phoneticPr fontId="3"/>
  </si>
  <si>
    <t>木曜～金曜の2日間</t>
    <rPh sb="0" eb="2">
      <t>モクヨウ</t>
    </rPh>
    <rPh sb="3" eb="5">
      <t>キンヨウ</t>
    </rPh>
    <rPh sb="7" eb="9">
      <t>ニチカン</t>
    </rPh>
    <phoneticPr fontId="3"/>
  </si>
  <si>
    <t>ポスティング配布開始日の4日前午前中</t>
    <rPh sb="6" eb="8">
      <t>ハイフ</t>
    </rPh>
    <rPh sb="8" eb="11">
      <t>カイシニチ</t>
    </rPh>
    <rPh sb="13" eb="14">
      <t>ヒ</t>
    </rPh>
    <rPh sb="14" eb="15">
      <t>マエ</t>
    </rPh>
    <rPh sb="15" eb="18">
      <t>ゴゼンチュウ</t>
    </rPh>
    <phoneticPr fontId="3"/>
  </si>
  <si>
    <t>ポスティング配布開始日の3日前午前10時半</t>
    <rPh sb="13" eb="14">
      <t>ヒ</t>
    </rPh>
    <rPh sb="14" eb="15">
      <t>マエ</t>
    </rPh>
    <rPh sb="15" eb="17">
      <t>ゴゼン</t>
    </rPh>
    <rPh sb="19" eb="20">
      <t>ジ</t>
    </rPh>
    <rPh sb="20" eb="21">
      <t>ハン</t>
    </rPh>
    <phoneticPr fontId="3"/>
  </si>
  <si>
    <t>【折込・ポスティングのセット商品です】
週1回（新聞折込は毎週金曜、ポスティングは毎週木～金曜）</t>
    <rPh sb="1" eb="3">
      <t>オリコミ</t>
    </rPh>
    <rPh sb="14" eb="16">
      <t>ショウヒン</t>
    </rPh>
    <rPh sb="20" eb="21">
      <t>シュウ</t>
    </rPh>
    <rPh sb="22" eb="23">
      <t>カイ</t>
    </rPh>
    <rPh sb="24" eb="26">
      <t>シンブン</t>
    </rPh>
    <rPh sb="26" eb="28">
      <t>オリコミ</t>
    </rPh>
    <rPh sb="29" eb="31">
      <t>マイシュウ</t>
    </rPh>
    <rPh sb="31" eb="33">
      <t>キンヨウ</t>
    </rPh>
    <rPh sb="41" eb="43">
      <t>マイシュウ</t>
    </rPh>
    <rPh sb="43" eb="44">
      <t>モク</t>
    </rPh>
    <rPh sb="45" eb="47">
      <t>キンヨウ</t>
    </rPh>
    <phoneticPr fontId="3"/>
  </si>
  <si>
    <t>ポスティング配布開始日の4日前午前中</t>
    <rPh sb="13" eb="14">
      <t>ヒ</t>
    </rPh>
    <rPh sb="14" eb="15">
      <t>マエ</t>
    </rPh>
    <rPh sb="15" eb="18">
      <t>ゴゼンチュウ</t>
    </rPh>
    <phoneticPr fontId="3"/>
  </si>
  <si>
    <t>【折込・ポスティングのセット商品です】
週4回(原則火・木・土・日)
※26年以降は別紙カレンダーを参照下さい</t>
    <rPh sb="20" eb="21">
      <t>シュウ</t>
    </rPh>
    <rPh sb="22" eb="23">
      <t>カイ</t>
    </rPh>
    <rPh sb="24" eb="26">
      <t>ゲンソク</t>
    </rPh>
    <rPh sb="26" eb="27">
      <t>ヒ</t>
    </rPh>
    <rPh sb="28" eb="29">
      <t>モク</t>
    </rPh>
    <rPh sb="30" eb="31">
      <t>ド</t>
    </rPh>
    <rPh sb="32" eb="33">
      <t>ニチ</t>
    </rPh>
    <rPh sb="38" eb="39">
      <t>ネン</t>
    </rPh>
    <rPh sb="39" eb="41">
      <t>イコウ</t>
    </rPh>
    <rPh sb="42" eb="44">
      <t>ベッシ</t>
    </rPh>
    <rPh sb="50" eb="52">
      <t>サンショウ</t>
    </rPh>
    <rPh sb="52" eb="53">
      <t>クダ</t>
    </rPh>
    <phoneticPr fontId="3"/>
  </si>
  <si>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</si>
  <si>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◎美園販売所は新聞折込のみの対応となります。</t>
    <rPh sb="1" eb="3">
      <t>ミソノ</t>
    </rPh>
    <rPh sb="3" eb="5">
      <t>ハンバイ</t>
    </rPh>
    <rPh sb="5" eb="6">
      <t>ジョ</t>
    </rPh>
    <rPh sb="7" eb="9">
      <t>シンブン</t>
    </rPh>
    <rPh sb="9" eb="11">
      <t>オリコミ</t>
    </rPh>
    <rPh sb="14" eb="16">
      <t>タイオウ</t>
    </rPh>
    <phoneticPr fontId="3"/>
  </si>
  <si>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</si>
  <si>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</si>
  <si>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◎のぞみ販売所は新聞折込のみの対応となります。</t>
    <rPh sb="4" eb="6">
      <t>ハンバイ</t>
    </rPh>
    <rPh sb="6" eb="7">
      <t>ジョ</t>
    </rPh>
    <rPh sb="8" eb="10">
      <t>シンブン</t>
    </rPh>
    <rPh sb="10" eb="12">
      <t>オリコミ</t>
    </rPh>
    <rPh sb="15" eb="17">
      <t>タイオウ</t>
    </rPh>
    <phoneticPr fontId="3"/>
  </si>
  <si>
    <t>101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</si>
</sst>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numFmt numFmtId="177" formatCode="\(#,##0\)"/>
    <numFmt numFmtId="178" formatCode="\ @"/>
    <numFmt numFmtId="179" formatCode="\(#,##0\)\ \※"/>
    <numFmt numFmtId="180" formatCode="yyyy&quot;年&quot;mm&quot;月&quot;dd&quot;日&quot;"/>
    <numFmt numFmtId="181" formatCode="yyyy&quot;年&quot;m&quot;月&quot;d&quot;日&quot;\(aaa\)"/>
    <numFmt numFmtId="182" formatCode="@\(&quot;複&quot;\)"/>
    <numFmt numFmtId="183" formatCode="&quot;【dDe折込・別配】&quot;@"/>
    <numFmt numFmtId="184" formatCode="m&quot;月&quot;d&quot;日&quot;\(aaa\)"/>
    <numFmt numFmtId="185" formatCode="&quot;【ENW折込・別配】&quot;@"/>
    <numFmt numFmtId="186" formatCode="&quot;【函館HIT折込・別配】&quot;@"/>
    <numFmt numFmtId="187" formatCode="&quot;【旭川あかり】&quot;@"/>
    <numFmt numFmtId="188" formatCode="&quot;【旭川全戸配布】&quot;@"/>
    <numFmt numFmtId="189" formatCode="m/d;@"/>
    <numFmt numFmtId="190" formatCode="&quot;【NDP折込・別配】&quot;@"/>
    <numFmt numFmtId="191" formatCode="&quot;◎音更販売所　本町地区　月・火曜日は配布休止となります。（本町地区を除く定数　&quot;#,###&quot;枚）&quot;\ "/>
    <numFmt numFmtId="192" formatCode="&quot;【帯広EX】&quot;@"/>
    <numFmt numFmtId="193" formatCode="0.00_);[Red]\(0.00\)"/>
    <numFmt numFmtId="194" formatCode="&quot;【とまE折込・別配】&quot;@"/>
    <numFmt numFmtId="195" formatCode="&quot;【釧路Fit】&quot;@"/>
  </numFmts>
  <fonts count="90">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Osaka"/>
      <family val="3"/>
      <charset val="128"/>
    </font>
    <font>
      <b/>
      <sz val="12"/>
      <name val="ＭＳ Ｐゴシック"/>
      <family val="3"/>
      <charset val="128"/>
    </font>
    <font>
      <sz val="14"/>
      <name val="ＭＳ Ｐゴシック"/>
      <family val="3"/>
      <charset val="128"/>
    </font>
    <font>
      <sz val="6"/>
      <name val="ＭＳ Ｐゴシック"/>
      <family val="3"/>
      <charset val="128"/>
    </font>
    <font>
      <i/>
      <sz val="12"/>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12"/>
      <name val="ＭＳ Ｐゴシック"/>
      <family val="3"/>
      <charset val="128"/>
    </font>
    <font>
      <b/>
      <sz val="11"/>
      <name val="ＭＳ Ｐゴシック"/>
      <family val="3"/>
      <charset val="128"/>
    </font>
    <font>
      <b/>
      <sz val="14"/>
      <name val="ＭＳ Ｐ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16"/>
      <name val="ＭＳ Ｐゴシック"/>
      <family val="3"/>
      <charset val="128"/>
    </font>
    <font>
      <sz val="11"/>
      <name val="游ゴシック"/>
      <family val="3"/>
      <charset val="128"/>
      <scheme val="minor"/>
    </font>
    <font>
      <sz val="9"/>
      <name val="ＭＳ Ｐゴシック"/>
      <family val="3"/>
      <charset val="128"/>
    </font>
    <font>
      <sz val="8.5"/>
      <name val="ＭＳ Ｐゴシック"/>
      <family val="3"/>
      <charset val="128"/>
    </font>
    <font>
      <sz val="11"/>
      <name val="ＭＳ Ｐ明朝"/>
      <family val="1"/>
      <charset val="128"/>
    </font>
    <font>
      <sz val="9"/>
      <name val="ＭＳ Ｐ明朝"/>
      <family val="1"/>
      <charset val="128"/>
    </font>
    <font>
      <sz val="20"/>
      <name val="ＭＳ Ｐゴシック"/>
      <family val="3"/>
      <charset val="128"/>
    </font>
    <font>
      <sz val="8"/>
      <name val="ＭＳ Ｐゴシック"/>
      <family val="3"/>
      <charset val="128"/>
    </font>
    <font>
      <sz val="10"/>
      <name val="ＭＳ Ｐ明朝"/>
      <family val="1"/>
      <charset val="128"/>
    </font>
    <font>
      <b/>
      <u/>
      <sz val="8.5"/>
      <name val="ＭＳ Ｐゴシック"/>
      <family val="3"/>
      <charset val="128"/>
    </font>
    <font>
      <sz val="10"/>
      <name val="ＭＳ Ｐゴシック"/>
      <family val="3"/>
      <charset val="128"/>
    </font>
    <font>
      <sz val="8"/>
      <color theme="0"/>
      <name val="ＭＳ Ｐゴシック"/>
      <family val="3"/>
      <charset val="128"/>
    </font>
    <font>
      <sz val="10"/>
      <name val="Eras Light ITC"/>
      <family val="2"/>
    </font>
    <font>
      <sz val="8"/>
      <name val="ＭＳ Ｐ明朝"/>
      <family val="1"/>
      <charset val="128"/>
    </font>
    <font>
      <sz val="12"/>
      <name val="ＭＳ Ｐ明朝"/>
      <family val="1"/>
      <charset val="128"/>
    </font>
    <font>
      <u/>
      <sz val="16"/>
      <color indexed="12"/>
      <name val="ＭＳ Ｐゴシック"/>
      <family val="3"/>
      <charset val="128"/>
    </font>
    <font>
      <sz val="14"/>
      <name val="游ゴシック Light"/>
      <family val="3"/>
      <charset val="128"/>
      <scheme val="major"/>
    </font>
    <font>
      <sz val="10"/>
      <name val="ＤＦ特太ゴシック体"/>
      <family val="3"/>
      <charset val="128"/>
    </font>
    <font>
      <sz val="7.5"/>
      <name val="ＭＳ Ｐゴシック"/>
      <family val="3"/>
      <charset val="128"/>
    </font>
    <font>
      <sz val="11"/>
      <name val="游ゴシック Light"/>
      <family val="3"/>
      <charset val="128"/>
      <scheme val="major"/>
    </font>
    <font>
      <b/>
      <sz val="14"/>
      <name val="游ゴシック Light"/>
      <family val="3"/>
      <charset val="128"/>
      <scheme val="major"/>
    </font>
    <font>
      <sz val="10"/>
      <name val="游ゴシック Light"/>
      <family val="3"/>
      <charset val="128"/>
      <scheme val="major"/>
    </font>
    <font>
      <b/>
      <sz val="16"/>
      <name val="游ゴシック Light"/>
      <family val="3"/>
      <charset val="128"/>
      <scheme val="major"/>
    </font>
    <font>
      <sz val="11"/>
      <name val="Eras Light ITC"/>
      <family val="2"/>
    </font>
    <font>
      <u/>
      <sz val="10"/>
      <name val="Eras Light ITC"/>
      <family val="2"/>
    </font>
    <font>
      <u val="double"/>
      <sz val="14"/>
      <name val="ＭＳ Ｐゴシック"/>
      <family val="3"/>
      <charset val="128"/>
    </font>
    <font>
      <b/>
      <sz val="10"/>
      <name val="ＭＳ Ｐゴシック"/>
      <family val="3"/>
      <charset val="128"/>
    </font>
    <font>
      <sz val="9"/>
      <color theme="0"/>
      <name val="ＭＳ Ｐゴシック"/>
      <family val="3"/>
      <charset val="128"/>
    </font>
    <font>
      <sz val="8"/>
      <name val="ＤＦ特太ゴシック体"/>
      <family val="3"/>
      <charset val="128"/>
    </font>
    <font>
      <sz val="8"/>
      <name val="Eras Light ITC"/>
      <family val="2"/>
    </font>
    <font>
      <b/>
      <u val="double"/>
      <sz val="14"/>
      <name val="ＭＳ Ｐゴシック"/>
      <family val="3"/>
      <charset val="128"/>
    </font>
    <font>
      <sz val="26"/>
      <name val="ＭＳ Ｐゴシック"/>
      <family val="3"/>
      <charset val="128"/>
    </font>
    <font>
      <sz val="12"/>
      <name val="Eras Light ITC"/>
      <family val="2"/>
    </font>
    <font>
      <sz val="16"/>
      <name val="ＭＳ Ｐ明朝"/>
      <family val="1"/>
      <charset val="128"/>
    </font>
    <font>
      <sz val="16"/>
      <name val="Eras Light ITC"/>
      <family val="2"/>
    </font>
    <font>
      <sz val="8"/>
      <name val="ＭＳ Ｐゴシック"/>
      <family val="2"/>
      <charset val="128"/>
    </font>
    <font>
      <sz val="11"/>
      <name val="ＭＳ Ｐゴシック"/>
      <family val="2"/>
      <charset val="128"/>
    </font>
    <font>
      <sz val="11"/>
      <color rgb="FFFF0000"/>
      <name val="ＭＳ Ｐゴシック"/>
      <family val="3"/>
      <charset val="128"/>
    </font>
    <font>
      <sz val="10"/>
      <color rgb="FF0070C0"/>
      <name val="ＭＳ Ｐゴシック"/>
      <family val="3"/>
      <charset val="128"/>
    </font>
    <font>
      <sz val="11"/>
      <color rgb="FF0070C0"/>
      <name val="ＭＳ Ｐゴシック"/>
      <family val="3"/>
      <charset val="128"/>
    </font>
    <font>
      <sz val="9"/>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2"/>
      <color rgb="FFFF0000"/>
      <name val="游ゴシック"/>
      <family val="3"/>
      <charset val="128"/>
      <scheme val="minor"/>
    </font>
    <font>
      <sz val="11"/>
      <color theme="1"/>
      <name val="游ゴシック"/>
      <family val="3"/>
      <charset val="128"/>
      <scheme val="minor"/>
    </font>
    <font>
      <u/>
      <sz val="11"/>
      <color rgb="FF1616F2"/>
      <name val="ＭＳ Ｐゴシック"/>
      <family val="3"/>
      <charset val="128"/>
    </font>
    <font>
      <sz val="10"/>
      <color rgb="FFFF0000"/>
      <name val="ＭＳ Ｐゴシック"/>
      <family val="3"/>
      <charset val="128"/>
    </font>
    <font>
      <sz val="11"/>
      <color theme="1"/>
      <name val="游ゴシック"/>
      <family val="2"/>
      <charset val="128"/>
      <scheme val="minor"/>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8.5"/>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12"/>
      <color theme="1"/>
      <name val="ＭＳ Ｐ明朝"/>
      <family val="1"/>
      <charset val="128"/>
    </font>
    <font>
      <b/>
      <sz val="11"/>
      <color theme="1"/>
      <name val="ＭＳ Ｐゴシック"/>
      <family val="3"/>
      <charset val="128"/>
    </font>
    <font>
      <sz val="9.5"/>
      <color theme="1"/>
      <name val="ＭＳ Ｐゴシック"/>
      <family val="3"/>
      <charset val="128"/>
    </font>
    <font>
      <u/>
      <sz val="10"/>
      <color theme="1"/>
      <name val="Eras Light ITC"/>
      <family val="2"/>
    </font>
    <font>
      <sz val="10"/>
      <color theme="1"/>
      <name val="ＭＳ Ｐ明朝"/>
      <family val="1"/>
      <charset val="128"/>
    </font>
    <font>
      <sz val="11"/>
      <color theme="1"/>
      <name val="Eras Light ITC"/>
      <family val="2"/>
    </font>
    <font>
      <sz val="11"/>
      <name val="游ゴシック"/>
      <family val="2"/>
      <charset val="128"/>
      <scheme val="minor"/>
    </font>
    <font>
      <sz val="9"/>
      <name val="游ゴシック"/>
      <family val="3"/>
      <charset val="128"/>
      <scheme val="minor"/>
    </font>
    <font>
      <b/>
      <sz val="12"/>
      <color theme="1"/>
      <name val="游ゴシック"/>
      <family val="3"/>
      <charset val="128"/>
      <scheme val="minor"/>
    </font>
    <font>
      <b/>
      <sz val="12"/>
      <name val="游ゴシック"/>
      <family val="3"/>
      <charset val="128"/>
      <scheme val="minor"/>
    </font>
    <font>
      <sz val="8"/>
      <color theme="1"/>
      <name val="ＭＳ Ｐ明朝"/>
      <family val="1"/>
      <charset val="128"/>
    </font>
    <font>
      <b/>
      <u/>
      <sz val="8.5"/>
      <color theme="1"/>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1" tint="0.499984740745262"/>
        <bgColor indexed="64"/>
      </patternFill>
    </fill>
  </fills>
  <borders count="20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uble">
        <color indexed="64"/>
      </right>
      <top style="hair">
        <color indexed="64"/>
      </top>
      <bottom style="double">
        <color indexed="64"/>
      </bottom>
      <diagonal/>
    </border>
    <border>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right style="double">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top style="hair">
        <color indexed="64"/>
      </top>
      <bottom/>
      <diagonal/>
    </border>
    <border>
      <left style="medium">
        <color indexed="64"/>
      </left>
      <right/>
      <top style="hair">
        <color indexed="64"/>
      </top>
      <bottom/>
      <diagonal/>
    </border>
    <border>
      <left style="dotted">
        <color indexed="64"/>
      </left>
      <right style="double">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uble">
        <color indexed="64"/>
      </left>
      <right style="dotted">
        <color indexed="64"/>
      </right>
      <top style="double">
        <color indexed="64"/>
      </top>
      <bottom style="hair">
        <color indexed="64"/>
      </bottom>
      <diagonal/>
    </border>
    <border>
      <left/>
      <right style="double">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theme="0"/>
      </top>
      <bottom/>
      <diagonal/>
    </border>
    <border>
      <left/>
      <right style="hair">
        <color indexed="64"/>
      </right>
      <top style="thin">
        <color theme="0"/>
      </top>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medium">
        <color indexed="64"/>
      </left>
      <right/>
      <top style="thin">
        <color theme="0"/>
      </top>
      <bottom style="hair">
        <color indexed="64"/>
      </bottom>
      <diagonal/>
    </border>
    <border>
      <left/>
      <right/>
      <top style="thin">
        <color theme="0"/>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diagonalUp="1">
      <left style="hair">
        <color indexed="64"/>
      </left>
      <right style="medium">
        <color indexed="64"/>
      </right>
      <top style="hair">
        <color indexed="64"/>
      </top>
      <bottom style="thin">
        <color auto="1"/>
      </bottom>
      <diagonal style="hair">
        <color indexed="64"/>
      </diagonal>
    </border>
    <border>
      <left style="thin">
        <color indexed="64"/>
      </left>
      <right style="hair">
        <color indexed="64"/>
      </right>
      <top style="medium">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top/>
      <bottom style="thin">
        <color theme="0"/>
      </bottom>
      <diagonal/>
    </border>
    <border>
      <left/>
      <right style="hair">
        <color indexed="64"/>
      </right>
      <top/>
      <bottom style="thin">
        <color theme="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s>
  <cellStyleXfs count="9">
    <xf numFmtId="0" fontId="0" fillId="0" borderId="0">
      <alignment vertical="center"/>
    </xf>
    <xf numFmtId="0" fontId="1"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59" fillId="0" borderId="0" applyNumberFormat="0" applyFill="0" applyBorder="0" applyAlignment="0" applyProtection="0">
      <alignment vertical="center"/>
    </xf>
  </cellStyleXfs>
  <cellXfs count="1196">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2" borderId="0" xfId="1" applyFont="1" applyFill="1" applyAlignment="1">
      <alignment vertical="center"/>
    </xf>
    <xf numFmtId="0" fontId="2" fillId="2" borderId="0" xfId="1" applyFont="1" applyFill="1" applyAlignment="1">
      <alignment horizontal="left" vertical="center"/>
    </xf>
    <xf numFmtId="0" fontId="2" fillId="2" borderId="0" xfId="1" applyFont="1" applyFill="1" applyAlignment="1">
      <alignment horizontal="right" vertical="center"/>
    </xf>
    <xf numFmtId="176" fontId="2" fillId="2" borderId="0" xfId="1" applyNumberFormat="1" applyFont="1" applyFill="1" applyAlignment="1">
      <alignment vertical="center"/>
    </xf>
    <xf numFmtId="38" fontId="2" fillId="2" borderId="0" xfId="1" applyNumberFormat="1" applyFont="1" applyFill="1" applyAlignment="1">
      <alignment vertical="center"/>
    </xf>
    <xf numFmtId="38" fontId="5" fillId="2" borderId="0" xfId="1" applyNumberFormat="1" applyFont="1" applyFill="1" applyAlignment="1">
      <alignment vertical="center"/>
    </xf>
    <xf numFmtId="177" fontId="2" fillId="2" borderId="0" xfId="1" applyNumberFormat="1" applyFont="1" applyFill="1" applyAlignment="1">
      <alignment vertical="center"/>
    </xf>
    <xf numFmtId="0" fontId="6" fillId="2" borderId="0" xfId="1" applyFont="1" applyFill="1" applyAlignment="1">
      <alignment vertical="center"/>
    </xf>
    <xf numFmtId="38" fontId="5" fillId="2" borderId="1" xfId="2" applyFont="1" applyFill="1" applyBorder="1" applyAlignment="1">
      <alignment horizontal="right" vertical="center"/>
    </xf>
    <xf numFmtId="38" fontId="5" fillId="2" borderId="1" xfId="1" applyNumberFormat="1" applyFont="1" applyFill="1" applyBorder="1" applyAlignment="1">
      <alignment horizontal="right" vertical="center"/>
    </xf>
    <xf numFmtId="0" fontId="2" fillId="2" borderId="1" xfId="1" applyFont="1" applyFill="1" applyBorder="1" applyAlignment="1">
      <alignment horizontal="left" vertical="center"/>
    </xf>
    <xf numFmtId="0" fontId="11" fillId="2" borderId="1" xfId="1" applyFont="1" applyFill="1" applyBorder="1" applyAlignment="1">
      <alignment horizontal="right" vertical="center"/>
    </xf>
    <xf numFmtId="38" fontId="5" fillId="2" borderId="2" xfId="2" applyFont="1" applyFill="1" applyBorder="1" applyAlignment="1">
      <alignment horizontal="right" vertical="center"/>
    </xf>
    <xf numFmtId="38" fontId="5" fillId="2" borderId="2" xfId="1" applyNumberFormat="1" applyFont="1" applyFill="1" applyBorder="1" applyAlignment="1">
      <alignment horizontal="right" vertical="center"/>
    </xf>
    <xf numFmtId="177" fontId="2" fillId="2" borderId="2" xfId="1" applyNumberFormat="1" applyFont="1" applyFill="1" applyBorder="1" applyAlignment="1">
      <alignment horizontal="right" vertical="center"/>
    </xf>
    <xf numFmtId="177" fontId="2" fillId="2" borderId="2" xfId="1" applyNumberFormat="1" applyFont="1" applyFill="1" applyBorder="1" applyAlignment="1">
      <alignment vertical="center"/>
    </xf>
    <xf numFmtId="0" fontId="2" fillId="2" borderId="2" xfId="1" applyFont="1" applyFill="1" applyBorder="1" applyAlignment="1">
      <alignment horizontal="left" vertical="center"/>
    </xf>
    <xf numFmtId="0" fontId="11" fillId="2" borderId="2" xfId="1" applyFont="1" applyFill="1" applyBorder="1" applyAlignment="1">
      <alignment horizontal="right" vertical="center"/>
    </xf>
    <xf numFmtId="38" fontId="5" fillId="2" borderId="2" xfId="1" applyNumberFormat="1" applyFont="1" applyFill="1" applyBorder="1" applyAlignment="1">
      <alignment vertical="center"/>
    </xf>
    <xf numFmtId="38" fontId="5" fillId="2" borderId="3" xfId="1" applyNumberFormat="1" applyFont="1" applyFill="1" applyBorder="1" applyAlignment="1">
      <alignment vertical="center"/>
    </xf>
    <xf numFmtId="0" fontId="2" fillId="2" borderId="3" xfId="1" applyFont="1" applyFill="1" applyBorder="1" applyAlignment="1">
      <alignment horizontal="left" vertical="center"/>
    </xf>
    <xf numFmtId="0" fontId="11" fillId="2" borderId="3" xfId="1" applyFont="1" applyFill="1" applyBorder="1" applyAlignment="1">
      <alignment horizontal="right" vertical="center"/>
    </xf>
    <xf numFmtId="38" fontId="5" fillId="2" borderId="3" xfId="2" applyFont="1" applyFill="1" applyBorder="1" applyAlignment="1">
      <alignment horizontal="right" vertical="center"/>
    </xf>
    <xf numFmtId="38" fontId="5" fillId="2" borderId="3" xfId="1" applyNumberFormat="1" applyFont="1" applyFill="1" applyBorder="1" applyAlignment="1">
      <alignment horizontal="right" vertical="center"/>
    </xf>
    <xf numFmtId="177" fontId="2" fillId="2" borderId="3" xfId="1" applyNumberFormat="1" applyFont="1" applyFill="1" applyBorder="1" applyAlignment="1">
      <alignment horizontal="right" vertical="center"/>
    </xf>
    <xf numFmtId="177" fontId="2" fillId="2" borderId="1" xfId="1" applyNumberFormat="1" applyFont="1" applyFill="1" applyBorder="1" applyAlignment="1">
      <alignment horizontal="right" vertical="center"/>
    </xf>
    <xf numFmtId="177" fontId="2" fillId="2" borderId="1" xfId="1" applyNumberFormat="1" applyFont="1" applyFill="1" applyBorder="1" applyAlignment="1">
      <alignment vertical="center"/>
    </xf>
    <xf numFmtId="38" fontId="5" fillId="2" borderId="4" xfId="1" applyNumberFormat="1" applyFont="1" applyFill="1" applyBorder="1" applyAlignment="1">
      <alignment horizontal="right" vertical="center"/>
    </xf>
    <xf numFmtId="177" fontId="2" fillId="2" borderId="4" xfId="1" applyNumberFormat="1" applyFont="1" applyFill="1" applyBorder="1" applyAlignment="1">
      <alignment vertical="center"/>
    </xf>
    <xf numFmtId="31" fontId="2" fillId="2" borderId="4" xfId="1" applyNumberFormat="1" applyFont="1" applyFill="1" applyBorder="1" applyAlignment="1">
      <alignment horizontal="left" vertical="center"/>
    </xf>
    <xf numFmtId="0" fontId="11" fillId="2" borderId="4" xfId="1" applyFont="1" applyFill="1" applyBorder="1" applyAlignment="1">
      <alignment horizontal="right" vertical="center"/>
    </xf>
    <xf numFmtId="0" fontId="1" fillId="2" borderId="0" xfId="1" applyFill="1" applyAlignment="1">
      <alignment horizontal="right" vertical="center"/>
    </xf>
    <xf numFmtId="0" fontId="1" fillId="2" borderId="0" xfId="1" applyFill="1" applyAlignment="1">
      <alignment horizontal="left" vertical="center"/>
    </xf>
    <xf numFmtId="0" fontId="1" fillId="2" borderId="0" xfId="1" applyFill="1" applyAlignment="1">
      <alignment vertical="center"/>
    </xf>
    <xf numFmtId="0" fontId="5" fillId="2" borderId="0" xfId="1" applyFont="1" applyFill="1" applyAlignment="1">
      <alignment vertical="center"/>
    </xf>
    <xf numFmtId="181" fontId="14" fillId="2" borderId="0" xfId="1" applyNumberFormat="1" applyFont="1" applyFill="1" applyAlignment="1">
      <alignment vertical="center"/>
    </xf>
    <xf numFmtId="56" fontId="2" fillId="2" borderId="0" xfId="1" applyNumberFormat="1" applyFont="1" applyFill="1" applyAlignment="1">
      <alignment vertical="center"/>
    </xf>
    <xf numFmtId="0" fontId="14" fillId="2" borderId="0" xfId="1" applyFont="1" applyFill="1" applyAlignment="1">
      <alignment horizontal="left" vertical="center"/>
    </xf>
    <xf numFmtId="0" fontId="14" fillId="2" borderId="0" xfId="1" applyFont="1" applyFill="1" applyAlignment="1">
      <alignment vertical="center"/>
    </xf>
    <xf numFmtId="38" fontId="2" fillId="2" borderId="0" xfId="1" applyNumberFormat="1" applyFont="1" applyFill="1" applyAlignment="1">
      <alignment horizontal="right" vertical="center"/>
    </xf>
    <xf numFmtId="181" fontId="14" fillId="2" borderId="12" xfId="1" applyNumberFormat="1" applyFont="1" applyFill="1" applyBorder="1" applyAlignment="1">
      <alignment vertical="center"/>
    </xf>
    <xf numFmtId="0" fontId="13" fillId="0" borderId="13" xfId="1" applyFont="1" applyBorder="1" applyAlignment="1" applyProtection="1">
      <alignment horizontal="center" vertical="center"/>
      <protection locked="0"/>
    </xf>
    <xf numFmtId="0" fontId="1" fillId="2" borderId="12" xfId="1" applyFill="1" applyBorder="1" applyAlignment="1">
      <alignment vertical="center"/>
    </xf>
    <xf numFmtId="0" fontId="1" fillId="2" borderId="0" xfId="1" applyFill="1" applyAlignment="1">
      <alignment horizontal="center" vertical="center"/>
    </xf>
    <xf numFmtId="0" fontId="16" fillId="2" borderId="0" xfId="1" applyFont="1" applyFill="1" applyAlignment="1">
      <alignment vertical="center"/>
    </xf>
    <xf numFmtId="49" fontId="5" fillId="2" borderId="15" xfId="1" applyNumberFormat="1" applyFont="1" applyFill="1" applyBorder="1" applyAlignment="1">
      <alignment horizontal="right" vertical="center"/>
    </xf>
    <xf numFmtId="0" fontId="2" fillId="2" borderId="16" xfId="1" applyFont="1" applyFill="1" applyBorder="1" applyAlignment="1">
      <alignment horizontal="right" vertical="center"/>
    </xf>
    <xf numFmtId="49" fontId="17" fillId="2" borderId="17" xfId="1" applyNumberFormat="1" applyFont="1" applyFill="1" applyBorder="1" applyAlignment="1">
      <alignment horizontal="center" vertical="center"/>
    </xf>
    <xf numFmtId="0" fontId="1" fillId="0" borderId="0" xfId="1" applyAlignment="1">
      <alignment vertical="center"/>
    </xf>
    <xf numFmtId="0" fontId="19" fillId="0" borderId="0" xfId="1" applyFont="1" applyAlignment="1">
      <alignment vertical="center"/>
    </xf>
    <xf numFmtId="0" fontId="20" fillId="0" borderId="0" xfId="1" applyFont="1" applyAlignment="1">
      <alignment vertical="center"/>
    </xf>
    <xf numFmtId="38" fontId="21" fillId="0" borderId="6" xfId="2"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3" fillId="0" borderId="0" xfId="1" applyFont="1" applyAlignment="1">
      <alignment vertical="center"/>
    </xf>
    <xf numFmtId="38" fontId="21" fillId="0" borderId="18" xfId="2" applyFont="1" applyBorder="1" applyAlignment="1">
      <alignment vertical="center"/>
    </xf>
    <xf numFmtId="0" fontId="22" fillId="0" borderId="19" xfId="1" applyFont="1" applyBorder="1" applyAlignment="1">
      <alignment vertical="center"/>
    </xf>
    <xf numFmtId="0" fontId="22" fillId="0" borderId="20" xfId="1" applyFont="1" applyBorder="1" applyAlignment="1">
      <alignment vertical="center"/>
    </xf>
    <xf numFmtId="0" fontId="24" fillId="0" borderId="0" xfId="1" applyFont="1" applyAlignment="1">
      <alignment vertical="center"/>
    </xf>
    <xf numFmtId="38" fontId="21" fillId="0" borderId="21" xfId="2" applyFont="1" applyBorder="1" applyAlignment="1">
      <alignment vertical="center"/>
    </xf>
    <xf numFmtId="0" fontId="22" fillId="0" borderId="22" xfId="1" applyFont="1" applyBorder="1" applyAlignment="1">
      <alignment vertical="center"/>
    </xf>
    <xf numFmtId="0" fontId="22" fillId="0" borderId="23" xfId="1" applyFont="1" applyBorder="1" applyAlignment="1">
      <alignment vertical="center"/>
    </xf>
    <xf numFmtId="0" fontId="25" fillId="0" borderId="0" xfId="1" applyFont="1" applyAlignment="1">
      <alignment vertical="center"/>
    </xf>
    <xf numFmtId="0" fontId="6" fillId="0" borderId="0" xfId="1" applyFont="1" applyAlignment="1">
      <alignment vertical="center"/>
    </xf>
    <xf numFmtId="0" fontId="27" fillId="0" borderId="0" xfId="1" applyFont="1" applyAlignment="1">
      <alignment vertical="center"/>
    </xf>
    <xf numFmtId="38" fontId="2" fillId="0" borderId="0" xfId="2" applyFont="1" applyAlignment="1">
      <alignment vertical="center"/>
    </xf>
    <xf numFmtId="38" fontId="24" fillId="0" borderId="0" xfId="2" applyFont="1" applyAlignment="1">
      <alignment vertical="center"/>
    </xf>
    <xf numFmtId="38" fontId="25" fillId="0" borderId="0" xfId="2" applyFont="1" applyAlignment="1">
      <alignment vertical="center"/>
    </xf>
    <xf numFmtId="0" fontId="28" fillId="0" borderId="0" xfId="1" applyFont="1" applyAlignment="1" applyProtection="1">
      <alignment horizontal="center" vertical="center" shrinkToFit="1"/>
      <protection hidden="1"/>
    </xf>
    <xf numFmtId="38" fontId="2" fillId="0" borderId="24" xfId="2" applyFont="1" applyBorder="1" applyAlignment="1" applyProtection="1">
      <alignment vertical="center"/>
      <protection locked="0"/>
    </xf>
    <xf numFmtId="38" fontId="2" fillId="0" borderId="25" xfId="2" applyFont="1" applyBorder="1" applyAlignment="1" applyProtection="1">
      <alignment vertical="center"/>
      <protection locked="0"/>
    </xf>
    <xf numFmtId="38" fontId="5" fillId="0" borderId="26"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19" fillId="0" borderId="29" xfId="2" applyFont="1" applyBorder="1" applyAlignment="1">
      <alignment vertical="center"/>
    </xf>
    <xf numFmtId="38" fontId="25" fillId="0" borderId="30" xfId="2" applyFont="1" applyBorder="1" applyAlignment="1">
      <alignment vertical="center"/>
    </xf>
    <xf numFmtId="38" fontId="25" fillId="0" borderId="31" xfId="2" applyFont="1" applyBorder="1" applyAlignment="1">
      <alignment vertical="center"/>
    </xf>
    <xf numFmtId="38" fontId="30" fillId="0" borderId="33" xfId="2" applyFont="1" applyBorder="1" applyAlignment="1">
      <alignment vertical="center" shrinkToFit="1"/>
    </xf>
    <xf numFmtId="38" fontId="30" fillId="0" borderId="34" xfId="2" applyFont="1" applyBorder="1" applyAlignment="1">
      <alignment vertical="center"/>
    </xf>
    <xf numFmtId="38" fontId="0" fillId="0" borderId="0" xfId="2" applyFont="1" applyAlignment="1">
      <alignment vertical="center"/>
    </xf>
    <xf numFmtId="38" fontId="2" fillId="0" borderId="35" xfId="2" applyFont="1" applyBorder="1" applyAlignment="1" applyProtection="1">
      <alignment vertical="center"/>
      <protection locked="0"/>
    </xf>
    <xf numFmtId="38" fontId="2" fillId="0" borderId="36" xfId="2" applyFont="1" applyBorder="1" applyAlignment="1" applyProtection="1">
      <alignment vertical="center"/>
      <protection locked="0"/>
    </xf>
    <xf numFmtId="38" fontId="5" fillId="0" borderId="37" xfId="2" applyFont="1" applyBorder="1" applyAlignment="1">
      <alignment vertical="center"/>
    </xf>
    <xf numFmtId="38" fontId="2" fillId="0" borderId="38" xfId="2" applyFont="1" applyBorder="1" applyAlignment="1">
      <alignment vertical="center"/>
    </xf>
    <xf numFmtId="38" fontId="2" fillId="0" borderId="39" xfId="2" applyFont="1" applyBorder="1" applyAlignment="1">
      <alignment vertical="center"/>
    </xf>
    <xf numFmtId="38" fontId="19" fillId="0" borderId="40" xfId="2" applyFont="1" applyBorder="1" applyAlignment="1">
      <alignment vertical="center"/>
    </xf>
    <xf numFmtId="38" fontId="25" fillId="0" borderId="41" xfId="2" applyFont="1" applyBorder="1" applyAlignment="1">
      <alignment vertical="center"/>
    </xf>
    <xf numFmtId="38" fontId="25" fillId="0" borderId="42" xfId="2" applyFont="1" applyBorder="1" applyAlignment="1">
      <alignment vertical="center"/>
    </xf>
    <xf numFmtId="38" fontId="30" fillId="0" borderId="44" xfId="1" applyNumberFormat="1" applyFont="1" applyBorder="1" applyAlignment="1">
      <alignment vertical="center"/>
    </xf>
    <xf numFmtId="0" fontId="30" fillId="0" borderId="45" xfId="1" applyFont="1" applyBorder="1" applyAlignment="1">
      <alignment vertical="center"/>
    </xf>
    <xf numFmtId="38" fontId="2" fillId="0" borderId="0" xfId="1" applyNumberFormat="1" applyFont="1" applyAlignment="1">
      <alignment vertical="center"/>
    </xf>
    <xf numFmtId="38" fontId="30" fillId="0" borderId="45" xfId="1" applyNumberFormat="1" applyFont="1" applyBorder="1" applyAlignment="1">
      <alignment vertical="center"/>
    </xf>
    <xf numFmtId="38" fontId="5" fillId="0" borderId="25" xfId="1" applyNumberFormat="1" applyFont="1" applyBorder="1" applyAlignment="1">
      <alignment vertical="center"/>
    </xf>
    <xf numFmtId="38" fontId="25" fillId="0" borderId="28" xfId="2" applyFont="1" applyBorder="1" applyAlignment="1">
      <alignment vertical="center"/>
    </xf>
    <xf numFmtId="38" fontId="19" fillId="0" borderId="28" xfId="2" applyFont="1" applyBorder="1" applyAlignment="1">
      <alignment vertical="center"/>
    </xf>
    <xf numFmtId="38" fontId="25" fillId="0" borderId="46" xfId="2" applyFont="1" applyBorder="1" applyAlignment="1">
      <alignment vertical="center"/>
    </xf>
    <xf numFmtId="38" fontId="5" fillId="0" borderId="36" xfId="1" applyNumberFormat="1" applyFont="1" applyBorder="1" applyAlignment="1">
      <alignment vertical="center"/>
    </xf>
    <xf numFmtId="38" fontId="25" fillId="0" borderId="39" xfId="2" applyFont="1" applyBorder="1" applyAlignment="1">
      <alignment vertical="center"/>
    </xf>
    <xf numFmtId="38" fontId="19" fillId="0" borderId="39" xfId="2" applyFont="1" applyBorder="1" applyAlignment="1">
      <alignment vertical="center"/>
    </xf>
    <xf numFmtId="38" fontId="25" fillId="0" borderId="47" xfId="2" applyFont="1" applyBorder="1" applyAlignment="1">
      <alignment vertical="center"/>
    </xf>
    <xf numFmtId="38" fontId="2" fillId="0" borderId="48" xfId="2" applyFont="1" applyBorder="1" applyAlignment="1" applyProtection="1">
      <alignment vertical="center"/>
      <protection locked="0"/>
    </xf>
    <xf numFmtId="38" fontId="2" fillId="0" borderId="49" xfId="2" applyFont="1" applyBorder="1" applyAlignment="1" applyProtection="1">
      <alignment vertical="center"/>
      <protection locked="0"/>
    </xf>
    <xf numFmtId="38" fontId="5" fillId="0" borderId="50" xfId="2" applyFont="1" applyBorder="1" applyAlignment="1">
      <alignment vertical="center"/>
    </xf>
    <xf numFmtId="38" fontId="2" fillId="0" borderId="51" xfId="2" applyFont="1" applyBorder="1" applyAlignment="1">
      <alignment vertical="center"/>
    </xf>
    <xf numFmtId="38" fontId="2" fillId="0" borderId="52" xfId="2" applyFont="1" applyBorder="1" applyAlignment="1">
      <alignment vertical="center"/>
    </xf>
    <xf numFmtId="38" fontId="19" fillId="0" borderId="53" xfId="2" applyFont="1" applyBorder="1" applyAlignment="1">
      <alignment vertical="center"/>
    </xf>
    <xf numFmtId="38" fontId="25" fillId="0" borderId="54" xfId="2" applyFont="1" applyBorder="1" applyAlignment="1">
      <alignment vertical="center"/>
    </xf>
    <xf numFmtId="0" fontId="1" fillId="0" borderId="0" xfId="1" applyAlignment="1">
      <alignment vertical="center" shrinkToFit="1"/>
    </xf>
    <xf numFmtId="38" fontId="25" fillId="0" borderId="62" xfId="2" applyFont="1" applyBorder="1" applyAlignment="1">
      <alignment vertical="center"/>
    </xf>
    <xf numFmtId="0" fontId="30" fillId="0" borderId="44" xfId="1" applyFont="1" applyBorder="1" applyAlignment="1">
      <alignment vertical="center"/>
    </xf>
    <xf numFmtId="38" fontId="25" fillId="0" borderId="63" xfId="2" applyFont="1" applyBorder="1" applyAlignment="1">
      <alignment vertical="center"/>
    </xf>
    <xf numFmtId="38" fontId="2" fillId="0" borderId="64" xfId="2" applyFont="1" applyBorder="1" applyAlignment="1" applyProtection="1">
      <alignment vertical="center"/>
      <protection locked="0"/>
    </xf>
    <xf numFmtId="182" fontId="27" fillId="3" borderId="41" xfId="1" applyNumberFormat="1" applyFont="1" applyFill="1" applyBorder="1" applyAlignment="1">
      <alignment vertical="center" shrinkToFit="1"/>
    </xf>
    <xf numFmtId="38" fontId="2" fillId="0" borderId="66" xfId="2" applyFont="1" applyBorder="1" applyAlignment="1" applyProtection="1">
      <alignment vertical="center"/>
      <protection locked="0"/>
    </xf>
    <xf numFmtId="38" fontId="7" fillId="0" borderId="21" xfId="2" applyFont="1" applyBorder="1" applyAlignment="1">
      <alignment vertical="center"/>
    </xf>
    <xf numFmtId="38" fontId="2" fillId="0" borderId="22" xfId="2" applyFont="1" applyBorder="1" applyAlignment="1">
      <alignment vertical="center"/>
    </xf>
    <xf numFmtId="0" fontId="24" fillId="0" borderId="72" xfId="1" applyFont="1" applyBorder="1" applyAlignment="1">
      <alignment horizontal="center" vertical="center"/>
    </xf>
    <xf numFmtId="0" fontId="24" fillId="0" borderId="73" xfId="1" applyFont="1" applyBorder="1" applyAlignment="1">
      <alignment horizontal="center" vertical="center"/>
    </xf>
    <xf numFmtId="0" fontId="24" fillId="0" borderId="74" xfId="1" applyFont="1" applyBorder="1" applyAlignment="1">
      <alignment horizontal="center" vertical="center"/>
    </xf>
    <xf numFmtId="0" fontId="24" fillId="0" borderId="4" xfId="1" applyFont="1" applyBorder="1" applyAlignment="1">
      <alignment vertical="center"/>
    </xf>
    <xf numFmtId="0" fontId="24" fillId="0" borderId="4" xfId="1" applyFont="1" applyBorder="1" applyAlignment="1">
      <alignment horizontal="center" vertical="center"/>
    </xf>
    <xf numFmtId="0" fontId="24" fillId="0" borderId="75" xfId="1" applyFont="1" applyBorder="1" applyAlignment="1">
      <alignment horizontal="center" vertical="center"/>
    </xf>
    <xf numFmtId="0" fontId="24" fillId="0" borderId="76" xfId="1" applyFont="1" applyBorder="1" applyAlignment="1">
      <alignment horizontal="center" vertical="center"/>
    </xf>
    <xf numFmtId="0" fontId="24" fillId="0" borderId="77"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vertical="center"/>
    </xf>
    <xf numFmtId="0" fontId="24" fillId="0" borderId="82" xfId="1" applyFont="1" applyBorder="1" applyAlignment="1">
      <alignment vertical="center"/>
    </xf>
    <xf numFmtId="38" fontId="27" fillId="0" borderId="0" xfId="1" applyNumberFormat="1" applyFont="1" applyAlignment="1">
      <alignment vertical="center" shrinkToFit="1"/>
    </xf>
    <xf numFmtId="0" fontId="20" fillId="0" borderId="0" xfId="1" applyFont="1" applyAlignment="1">
      <alignment horizontal="center" vertical="center"/>
    </xf>
    <xf numFmtId="38" fontId="27" fillId="0" borderId="0" xfId="1" applyNumberFormat="1" applyFont="1" applyAlignment="1">
      <alignment vertical="center"/>
    </xf>
    <xf numFmtId="38" fontId="14" fillId="0" borderId="0" xfId="1" applyNumberFormat="1" applyFont="1" applyAlignment="1">
      <alignment vertical="center"/>
    </xf>
    <xf numFmtId="0" fontId="14" fillId="0" borderId="0" xfId="1" applyFont="1" applyAlignment="1">
      <alignment vertical="center"/>
    </xf>
    <xf numFmtId="38" fontId="14" fillId="0" borderId="0" xfId="2" applyFont="1" applyAlignment="1">
      <alignment vertical="center"/>
    </xf>
    <xf numFmtId="38" fontId="24" fillId="0" borderId="0" xfId="5" applyFont="1">
      <alignment vertical="center"/>
    </xf>
    <xf numFmtId="0" fontId="31" fillId="0" borderId="0" xfId="1" applyFont="1" applyAlignment="1">
      <alignment vertical="center"/>
    </xf>
    <xf numFmtId="38" fontId="14" fillId="0" borderId="85" xfId="1" applyNumberFormat="1" applyFont="1" applyBorder="1" applyAlignment="1">
      <alignment vertical="center"/>
    </xf>
    <xf numFmtId="0" fontId="20" fillId="0" borderId="91" xfId="1" applyFont="1" applyBorder="1" applyAlignment="1">
      <alignment vertical="center"/>
    </xf>
    <xf numFmtId="0" fontId="20" fillId="0" borderId="65" xfId="1" applyFont="1" applyBorder="1" applyAlignment="1">
      <alignment vertical="center"/>
    </xf>
    <xf numFmtId="0" fontId="20" fillId="0" borderId="39" xfId="1" applyFont="1" applyBorder="1" applyAlignment="1">
      <alignment vertical="center"/>
    </xf>
    <xf numFmtId="0" fontId="20" fillId="0" borderId="41" xfId="1" applyFont="1" applyBorder="1" applyAlignment="1">
      <alignment vertical="center"/>
    </xf>
    <xf numFmtId="0" fontId="1" fillId="0" borderId="94" xfId="1" applyBorder="1" applyAlignment="1" applyProtection="1">
      <alignment horizontal="center" vertical="center" shrinkToFit="1"/>
      <protection locked="0"/>
    </xf>
    <xf numFmtId="0" fontId="2" fillId="0" borderId="98" xfId="1" applyFont="1" applyBorder="1" applyAlignment="1" applyProtection="1">
      <alignment vertical="center"/>
      <protection locked="0"/>
    </xf>
    <xf numFmtId="0" fontId="2" fillId="0" borderId="99" xfId="1" applyFont="1" applyBorder="1" applyAlignment="1" applyProtection="1">
      <alignment horizontal="center" vertical="center" shrinkToFit="1"/>
      <protection locked="0"/>
    </xf>
    <xf numFmtId="0" fontId="20" fillId="0" borderId="105" xfId="1" applyFont="1" applyBorder="1" applyAlignment="1">
      <alignment horizontal="center" vertical="center"/>
    </xf>
    <xf numFmtId="0" fontId="20" fillId="0" borderId="106" xfId="1" applyFont="1" applyBorder="1" applyAlignment="1">
      <alignment horizontal="center" vertical="center"/>
    </xf>
    <xf numFmtId="0" fontId="20" fillId="0" borderId="107" xfId="1" applyFont="1" applyBorder="1" applyAlignment="1">
      <alignment horizontal="center" vertical="center"/>
    </xf>
    <xf numFmtId="0" fontId="24" fillId="0" borderId="5" xfId="1" applyFont="1" applyBorder="1" applyAlignment="1">
      <alignment vertical="center"/>
    </xf>
    <xf numFmtId="0" fontId="19" fillId="0" borderId="8" xfId="1" applyFont="1" applyBorder="1" applyAlignment="1" applyProtection="1">
      <alignment vertical="center"/>
      <protection locked="0"/>
    </xf>
    <xf numFmtId="0" fontId="19" fillId="0" borderId="110" xfId="1" applyFont="1" applyBorder="1" applyAlignment="1" applyProtection="1">
      <alignment horizontal="center" vertical="center"/>
      <protection locked="0"/>
    </xf>
    <xf numFmtId="31" fontId="27" fillId="0" borderId="0" xfId="1" applyNumberFormat="1" applyFont="1" applyAlignment="1">
      <alignment vertical="center"/>
    </xf>
    <xf numFmtId="0" fontId="1" fillId="0" borderId="0" xfId="1" applyAlignment="1">
      <alignment horizontal="center" vertical="center"/>
    </xf>
    <xf numFmtId="49" fontId="27" fillId="0" borderId="0" xfId="1" applyNumberFormat="1" applyFont="1" applyAlignment="1">
      <alignment vertical="center"/>
    </xf>
    <xf numFmtId="0" fontId="5" fillId="0" borderId="0" xfId="1" applyFont="1" applyAlignment="1">
      <alignment vertical="center"/>
    </xf>
    <xf numFmtId="55" fontId="19" fillId="0" borderId="0" xfId="1" applyNumberFormat="1" applyFont="1" applyAlignment="1">
      <alignment vertical="center"/>
    </xf>
    <xf numFmtId="0" fontId="1" fillId="0" borderId="111" xfId="1" applyBorder="1" applyAlignment="1">
      <alignment vertical="center"/>
    </xf>
    <xf numFmtId="0" fontId="19" fillId="0" borderId="0" xfId="1" applyFont="1" applyAlignment="1">
      <alignment horizontal="center" vertical="center"/>
    </xf>
    <xf numFmtId="0" fontId="25" fillId="0" borderId="7" xfId="1" applyFont="1" applyBorder="1" applyAlignment="1">
      <alignment vertical="center"/>
    </xf>
    <xf numFmtId="0" fontId="25" fillId="0" borderId="6" xfId="1" applyFont="1" applyBorder="1" applyAlignment="1">
      <alignment vertical="center"/>
    </xf>
    <xf numFmtId="0" fontId="25" fillId="0" borderId="3" xfId="1" applyFont="1" applyBorder="1" applyAlignment="1">
      <alignment vertical="center"/>
    </xf>
    <xf numFmtId="0" fontId="30" fillId="0" borderId="3" xfId="1" applyFont="1" applyBorder="1" applyAlignment="1">
      <alignment vertical="center"/>
    </xf>
    <xf numFmtId="0" fontId="19" fillId="0" borderId="7" xfId="1" applyFont="1" applyBorder="1" applyAlignment="1">
      <alignment vertical="center"/>
    </xf>
    <xf numFmtId="38" fontId="21" fillId="0" borderId="18" xfId="1" applyNumberFormat="1" applyFont="1" applyBorder="1" applyAlignment="1">
      <alignment vertical="center"/>
    </xf>
    <xf numFmtId="0" fontId="25" fillId="0" borderId="20" xfId="1" applyFont="1" applyBorder="1" applyAlignment="1">
      <alignment vertical="center"/>
    </xf>
    <xf numFmtId="0" fontId="30" fillId="0" borderId="19" xfId="1" applyFont="1" applyBorder="1" applyAlignment="1">
      <alignment vertical="center"/>
    </xf>
    <xf numFmtId="38" fontId="27" fillId="0" borderId="0" xfId="2" applyFont="1" applyAlignment="1">
      <alignment vertical="center"/>
    </xf>
    <xf numFmtId="38" fontId="21" fillId="0" borderId="112" xfId="1" applyNumberFormat="1" applyFont="1" applyBorder="1" applyAlignment="1">
      <alignment vertical="center"/>
    </xf>
    <xf numFmtId="0" fontId="25" fillId="0" borderId="23" xfId="1" applyFont="1" applyBorder="1" applyAlignment="1">
      <alignment vertical="center"/>
    </xf>
    <xf numFmtId="0" fontId="25" fillId="0" borderId="112" xfId="1" applyFont="1" applyBorder="1" applyAlignment="1">
      <alignment vertical="center"/>
    </xf>
    <xf numFmtId="0" fontId="25" fillId="0" borderId="113" xfId="1" applyFont="1" applyBorder="1" applyAlignment="1">
      <alignment vertical="center"/>
    </xf>
    <xf numFmtId="38" fontId="21" fillId="0" borderId="21" xfId="1" applyNumberFormat="1" applyFont="1" applyBorder="1" applyAlignment="1">
      <alignment vertical="center"/>
    </xf>
    <xf numFmtId="0" fontId="30" fillId="0" borderId="22" xfId="1" applyFont="1" applyBorder="1" applyAlignment="1">
      <alignment vertical="center"/>
    </xf>
    <xf numFmtId="0" fontId="19" fillId="0" borderId="23" xfId="1" applyFont="1" applyBorder="1" applyAlignment="1">
      <alignment vertical="center"/>
    </xf>
    <xf numFmtId="38" fontId="19" fillId="0" borderId="103" xfId="2" applyFont="1" applyBorder="1" applyAlignment="1">
      <alignment vertical="center"/>
    </xf>
    <xf numFmtId="38" fontId="25" fillId="0" borderId="103" xfId="2" applyFont="1" applyBorder="1" applyAlignment="1">
      <alignment vertical="center"/>
    </xf>
    <xf numFmtId="0" fontId="34" fillId="0" borderId="103" xfId="1" applyFont="1" applyBorder="1" applyAlignment="1">
      <alignment vertical="center"/>
    </xf>
    <xf numFmtId="38" fontId="22" fillId="0" borderId="82" xfId="2" applyFont="1" applyBorder="1" applyAlignment="1">
      <alignment vertical="center"/>
    </xf>
    <xf numFmtId="0" fontId="35" fillId="0" borderId="0" xfId="1" applyFont="1" applyAlignment="1">
      <alignment vertical="center"/>
    </xf>
    <xf numFmtId="38" fontId="5" fillId="0" borderId="29" xfId="2" applyFont="1" applyBorder="1" applyAlignment="1">
      <alignment vertical="center"/>
    </xf>
    <xf numFmtId="38" fontId="5" fillId="0" borderId="49" xfId="1" applyNumberFormat="1" applyFont="1" applyBorder="1" applyAlignment="1">
      <alignment vertical="center"/>
    </xf>
    <xf numFmtId="38" fontId="25" fillId="0" borderId="52" xfId="2" applyFont="1" applyBorder="1" applyAlignment="1">
      <alignment vertical="center"/>
    </xf>
    <xf numFmtId="38" fontId="19" fillId="0" borderId="52" xfId="2" applyFont="1" applyBorder="1" applyAlignment="1">
      <alignment vertical="center"/>
    </xf>
    <xf numFmtId="38" fontId="5" fillId="0" borderId="40" xfId="2" applyFont="1" applyBorder="1" applyAlignment="1">
      <alignment vertical="center"/>
    </xf>
    <xf numFmtId="38" fontId="5" fillId="0" borderId="114" xfId="2" applyFont="1" applyBorder="1" applyAlignment="1">
      <alignment vertical="center"/>
    </xf>
    <xf numFmtId="38" fontId="2" fillId="0" borderId="103" xfId="2" applyFont="1" applyBorder="1" applyAlignment="1">
      <alignment vertical="center"/>
    </xf>
    <xf numFmtId="38" fontId="19" fillId="0" borderId="114" xfId="2" applyFont="1" applyBorder="1" applyAlignment="1">
      <alignment vertical="center"/>
    </xf>
    <xf numFmtId="38" fontId="5" fillId="0" borderId="23" xfId="2" applyFont="1" applyBorder="1" applyAlignment="1">
      <alignment vertical="center"/>
    </xf>
    <xf numFmtId="38" fontId="19" fillId="0" borderId="23" xfId="2" applyFont="1" applyBorder="1" applyAlignment="1">
      <alignment vertical="center"/>
    </xf>
    <xf numFmtId="38" fontId="5" fillId="0" borderId="53" xfId="2" applyFont="1" applyBorder="1" applyAlignment="1">
      <alignment vertical="center"/>
    </xf>
    <xf numFmtId="38" fontId="5" fillId="0" borderId="66" xfId="1" applyNumberFormat="1" applyFont="1" applyBorder="1" applyAlignment="1">
      <alignment vertical="center"/>
    </xf>
    <xf numFmtId="38" fontId="25" fillId="0" borderId="22" xfId="2" applyFont="1" applyBorder="1" applyAlignment="1">
      <alignment vertical="center"/>
    </xf>
    <xf numFmtId="38" fontId="19" fillId="0" borderId="22" xfId="2" applyFont="1" applyBorder="1" applyAlignment="1">
      <alignment vertical="center"/>
    </xf>
    <xf numFmtId="0" fontId="24" fillId="0" borderId="0" xfId="1" applyFont="1" applyAlignment="1">
      <alignment horizontal="center" vertical="center"/>
    </xf>
    <xf numFmtId="0" fontId="24" fillId="0" borderId="65" xfId="1" applyFont="1" applyBorder="1" applyAlignment="1">
      <alignment vertical="center"/>
    </xf>
    <xf numFmtId="0" fontId="6" fillId="0" borderId="98" xfId="1" applyFont="1" applyBorder="1" applyAlignment="1" applyProtection="1">
      <alignment horizontal="center" vertical="center"/>
      <protection locked="0"/>
    </xf>
    <xf numFmtId="0" fontId="24" fillId="0" borderId="106" xfId="1" applyFont="1" applyBorder="1" applyAlignment="1">
      <alignment vertical="center"/>
    </xf>
    <xf numFmtId="0" fontId="19" fillId="0" borderId="3" xfId="1" applyFont="1" applyBorder="1" applyAlignment="1">
      <alignment vertical="center"/>
    </xf>
    <xf numFmtId="0" fontId="24" fillId="0" borderId="19" xfId="1" applyFont="1" applyBorder="1" applyAlignment="1">
      <alignment vertical="center"/>
    </xf>
    <xf numFmtId="0" fontId="24" fillId="0" borderId="113" xfId="1" applyFont="1" applyBorder="1" applyAlignment="1">
      <alignment vertical="center"/>
    </xf>
    <xf numFmtId="0" fontId="24" fillId="0" borderId="3" xfId="1" applyFont="1" applyBorder="1" applyAlignment="1">
      <alignment vertical="center"/>
    </xf>
    <xf numFmtId="38" fontId="19" fillId="0" borderId="0" xfId="2" applyFont="1" applyAlignment="1">
      <alignment vertical="center"/>
    </xf>
    <xf numFmtId="0" fontId="34" fillId="0" borderId="0" xfId="1" applyFont="1" applyAlignment="1">
      <alignment vertical="center"/>
    </xf>
    <xf numFmtId="0" fontId="22" fillId="0" borderId="0" xfId="1" applyFont="1" applyAlignment="1">
      <alignment vertical="center"/>
    </xf>
    <xf numFmtId="38" fontId="6" fillId="0" borderId="0" xfId="1" applyNumberFormat="1" applyFont="1" applyAlignment="1">
      <alignment vertical="center"/>
    </xf>
    <xf numFmtId="0" fontId="40" fillId="0" borderId="0" xfId="1" applyFont="1" applyAlignment="1">
      <alignment vertical="center"/>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8" fillId="0" borderId="0" xfId="1" applyFont="1" applyAlignment="1">
      <alignment horizontal="center" vertical="center" shrinkToFit="1"/>
    </xf>
    <xf numFmtId="38" fontId="2" fillId="0" borderId="0" xfId="5" applyFont="1" applyProtection="1">
      <alignment vertical="center"/>
      <protection locked="0"/>
    </xf>
    <xf numFmtId="38" fontId="25" fillId="0" borderId="0" xfId="5" applyFont="1" applyProtection="1">
      <alignment vertical="center"/>
      <protection locked="0"/>
    </xf>
    <xf numFmtId="0" fontId="27" fillId="0" borderId="0" xfId="1" applyFont="1" applyAlignment="1" applyProtection="1">
      <alignment vertical="center"/>
      <protection locked="0"/>
    </xf>
    <xf numFmtId="0" fontId="40" fillId="0" borderId="0" xfId="4" applyFont="1" applyAlignment="1" applyProtection="1">
      <alignment vertical="center"/>
      <protection locked="0"/>
    </xf>
    <xf numFmtId="0" fontId="24" fillId="0" borderId="0" xfId="4" applyFont="1" applyAlignment="1" applyProtection="1">
      <alignment vertical="center"/>
      <protection locked="0"/>
    </xf>
    <xf numFmtId="38" fontId="2" fillId="0" borderId="118" xfId="2" applyFont="1" applyBorder="1" applyAlignment="1" applyProtection="1">
      <alignment vertical="center"/>
      <protection locked="0"/>
    </xf>
    <xf numFmtId="0" fontId="24" fillId="0" borderId="0" xfId="4" applyFont="1" applyAlignment="1">
      <alignment vertical="center"/>
    </xf>
    <xf numFmtId="0" fontId="24" fillId="0" borderId="77" xfId="1" applyFont="1" applyBorder="1" applyAlignment="1">
      <alignment horizontal="center" vertical="center" shrinkToFit="1"/>
    </xf>
    <xf numFmtId="38" fontId="14" fillId="0" borderId="45" xfId="2" applyFont="1" applyBorder="1" applyAlignment="1">
      <alignment vertical="center"/>
    </xf>
    <xf numFmtId="0" fontId="6" fillId="0" borderId="65" xfId="1" applyFont="1" applyBorder="1" applyAlignment="1">
      <alignment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20" fillId="0" borderId="82" xfId="1" applyFont="1" applyBorder="1" applyAlignment="1">
      <alignment vertical="center"/>
    </xf>
    <xf numFmtId="0" fontId="20" fillId="0" borderId="61" xfId="1" applyFont="1" applyBorder="1" applyAlignment="1">
      <alignment vertical="center"/>
    </xf>
    <xf numFmtId="0" fontId="20" fillId="0" borderId="106" xfId="1" applyFont="1" applyBorder="1" applyAlignment="1">
      <alignment vertical="center"/>
    </xf>
    <xf numFmtId="0" fontId="19" fillId="0" borderId="110" xfId="1" applyFont="1" applyBorder="1" applyAlignment="1" applyProtection="1">
      <alignment vertical="center"/>
      <protection locked="0"/>
    </xf>
    <xf numFmtId="38" fontId="21" fillId="0" borderId="6" xfId="2" applyFont="1" applyBorder="1" applyAlignment="1">
      <alignment horizontal="right" vertical="center"/>
    </xf>
    <xf numFmtId="0" fontId="1" fillId="0" borderId="0" xfId="1"/>
    <xf numFmtId="0" fontId="19" fillId="0" borderId="65" xfId="1" applyFont="1" applyBorder="1" applyAlignment="1">
      <alignment vertical="center"/>
    </xf>
    <xf numFmtId="0" fontId="31" fillId="0" borderId="39" xfId="1" applyFont="1" applyBorder="1" applyAlignment="1">
      <alignment horizontal="center" vertical="center"/>
    </xf>
    <xf numFmtId="0" fontId="31" fillId="0" borderId="41" xfId="1" applyFont="1" applyBorder="1" applyAlignment="1">
      <alignment horizontal="center" vertical="center"/>
    </xf>
    <xf numFmtId="0" fontId="24" fillId="0" borderId="61" xfId="1" applyFont="1" applyBorder="1" applyAlignment="1">
      <alignment vertical="center"/>
    </xf>
    <xf numFmtId="0" fontId="2" fillId="0" borderId="99" xfId="1" applyFont="1" applyBorder="1" applyAlignment="1" applyProtection="1">
      <alignment horizontal="center" vertical="center"/>
      <protection locked="0"/>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1" fillId="0" borderId="0" xfId="4" applyAlignment="1">
      <alignment vertical="center"/>
    </xf>
    <xf numFmtId="0" fontId="19" fillId="0" borderId="0" xfId="4" applyFont="1" applyAlignment="1">
      <alignment vertical="center"/>
    </xf>
    <xf numFmtId="38" fontId="21" fillId="0" borderId="6" xfId="5" applyFont="1" applyBorder="1" applyAlignment="1">
      <alignment vertical="center"/>
    </xf>
    <xf numFmtId="0" fontId="19" fillId="0" borderId="3" xfId="4" applyFont="1" applyBorder="1" applyAlignment="1">
      <alignment vertical="center"/>
    </xf>
    <xf numFmtId="0" fontId="25" fillId="0" borderId="7" xfId="4" applyFont="1" applyBorder="1" applyAlignment="1">
      <alignment vertical="center"/>
    </xf>
    <xf numFmtId="38" fontId="21" fillId="0" borderId="21" xfId="5" applyFont="1" applyBorder="1" applyAlignment="1">
      <alignment vertical="center"/>
    </xf>
    <xf numFmtId="0" fontId="19" fillId="0" borderId="22" xfId="4" applyFont="1" applyBorder="1" applyAlignment="1">
      <alignment vertical="center"/>
    </xf>
    <xf numFmtId="0" fontId="20" fillId="0" borderId="0" xfId="4" applyFont="1" applyAlignment="1">
      <alignment vertical="center"/>
    </xf>
    <xf numFmtId="0" fontId="28" fillId="0" borderId="0" xfId="1" applyFont="1" applyAlignment="1" applyProtection="1">
      <alignment vertical="center"/>
      <protection hidden="1"/>
    </xf>
    <xf numFmtId="0" fontId="27" fillId="0" borderId="0" xfId="6" applyFont="1">
      <alignment vertical="center"/>
    </xf>
    <xf numFmtId="38" fontId="2" fillId="0" borderId="24" xfId="5" applyFont="1" applyBorder="1" applyProtection="1">
      <alignment vertical="center"/>
      <protection locked="0"/>
    </xf>
    <xf numFmtId="38" fontId="2" fillId="0" borderId="25" xfId="5" applyFont="1" applyBorder="1" applyProtection="1">
      <alignment vertical="center"/>
      <protection locked="0"/>
    </xf>
    <xf numFmtId="0" fontId="27" fillId="0" borderId="0" xfId="4" applyFont="1" applyAlignment="1">
      <alignment vertical="center"/>
    </xf>
    <xf numFmtId="38" fontId="25" fillId="0" borderId="31" xfId="5" applyFont="1" applyBorder="1">
      <alignment vertical="center"/>
    </xf>
    <xf numFmtId="0" fontId="27" fillId="3" borderId="42" xfId="1" applyFont="1" applyFill="1" applyBorder="1" applyAlignment="1">
      <alignment vertical="center" shrinkToFit="1"/>
    </xf>
    <xf numFmtId="0" fontId="25" fillId="0" borderId="7" xfId="4" applyFont="1" applyBorder="1" applyAlignment="1" applyProtection="1">
      <alignment vertical="center"/>
      <protection locked="0"/>
    </xf>
    <xf numFmtId="0" fontId="25" fillId="0" borderId="0" xfId="4" applyFont="1" applyAlignment="1" applyProtection="1">
      <alignment vertical="center"/>
      <protection locked="0"/>
    </xf>
    <xf numFmtId="38" fontId="2" fillId="0" borderId="35" xfId="5" applyFont="1" applyBorder="1" applyProtection="1">
      <alignment vertical="center"/>
      <protection locked="0"/>
    </xf>
    <xf numFmtId="38" fontId="2" fillId="0" borderId="36" xfId="5" applyFont="1" applyBorder="1" applyProtection="1">
      <alignment vertical="center"/>
      <protection locked="0"/>
    </xf>
    <xf numFmtId="38" fontId="5" fillId="0" borderId="37" xfId="5" applyFont="1" applyBorder="1">
      <alignment vertical="center"/>
    </xf>
    <xf numFmtId="38" fontId="25" fillId="0" borderId="43" xfId="5" applyFont="1" applyBorder="1">
      <alignment vertical="center"/>
    </xf>
    <xf numFmtId="0" fontId="25" fillId="0" borderId="110" xfId="4" applyFont="1" applyBorder="1" applyAlignment="1" applyProtection="1">
      <alignment vertical="center"/>
      <protection locked="0"/>
    </xf>
    <xf numFmtId="0" fontId="6" fillId="0" borderId="0" xfId="4" applyFont="1" applyAlignment="1">
      <alignment vertical="center"/>
    </xf>
    <xf numFmtId="0" fontId="6" fillId="0" borderId="0" xfId="4" applyFont="1" applyAlignment="1" applyProtection="1">
      <alignment vertical="center"/>
      <protection locked="0"/>
    </xf>
    <xf numFmtId="38" fontId="1" fillId="0" borderId="0" xfId="5" applyFont="1">
      <alignment vertical="center"/>
    </xf>
    <xf numFmtId="38" fontId="2" fillId="0" borderId="0" xfId="4" applyNumberFormat="1" applyFont="1" applyAlignment="1" applyProtection="1">
      <alignment vertical="center"/>
      <protection locked="0"/>
    </xf>
    <xf numFmtId="38" fontId="25" fillId="0" borderId="0" xfId="5" applyFont="1" applyAlignment="1" applyProtection="1">
      <alignment vertical="center"/>
      <protection locked="0"/>
    </xf>
    <xf numFmtId="0" fontId="34" fillId="0" borderId="0" xfId="4" applyFont="1" applyAlignment="1" applyProtection="1">
      <alignment vertical="center"/>
      <protection locked="0"/>
    </xf>
    <xf numFmtId="38" fontId="27" fillId="0" borderId="0" xfId="5" applyFont="1">
      <alignment vertical="center"/>
    </xf>
    <xf numFmtId="38"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38" fontId="2" fillId="0" borderId="48" xfId="5" applyFont="1" applyBorder="1" applyProtection="1">
      <alignment vertical="center"/>
      <protection locked="0"/>
    </xf>
    <xf numFmtId="38" fontId="2" fillId="0" borderId="49" xfId="5" applyFont="1" applyBorder="1" applyProtection="1">
      <alignment vertical="center"/>
      <protection locked="0"/>
    </xf>
    <xf numFmtId="38" fontId="5" fillId="0" borderId="50" xfId="5" applyFont="1" applyBorder="1">
      <alignment vertical="center"/>
    </xf>
    <xf numFmtId="0" fontId="1" fillId="0" borderId="0" xfId="4" applyAlignment="1" applyProtection="1">
      <alignment vertical="center"/>
      <protection locked="0"/>
    </xf>
    <xf numFmtId="38" fontId="27" fillId="0" borderId="52" xfId="5" applyFont="1" applyBorder="1">
      <alignment vertical="center"/>
    </xf>
    <xf numFmtId="38" fontId="19" fillId="0" borderId="52" xfId="5" applyFont="1" applyBorder="1">
      <alignment vertical="center"/>
    </xf>
    <xf numFmtId="38" fontId="2" fillId="0" borderId="0" xfId="5" applyFont="1" applyAlignment="1" applyProtection="1">
      <alignment vertical="center"/>
      <protection locked="0"/>
    </xf>
    <xf numFmtId="38" fontId="27" fillId="0" borderId="38" xfId="5" applyFont="1" applyBorder="1">
      <alignment vertical="center"/>
    </xf>
    <xf numFmtId="38" fontId="27" fillId="0" borderId="39" xfId="5" applyFont="1" applyBorder="1">
      <alignment vertical="center"/>
    </xf>
    <xf numFmtId="38" fontId="19" fillId="0" borderId="40" xfId="5" applyFont="1" applyBorder="1">
      <alignment vertical="center"/>
    </xf>
    <xf numFmtId="38" fontId="27" fillId="0" borderId="0" xfId="5" applyFont="1" applyAlignment="1" applyProtection="1">
      <alignment vertical="center"/>
      <protection locked="0"/>
    </xf>
    <xf numFmtId="38" fontId="27" fillId="0" borderId="103" xfId="5" applyFont="1" applyBorder="1">
      <alignment vertical="center"/>
    </xf>
    <xf numFmtId="38" fontId="19" fillId="0" borderId="103" xfId="5" applyFont="1" applyBorder="1">
      <alignment vertical="center"/>
    </xf>
    <xf numFmtId="38" fontId="5" fillId="0" borderId="40" xfId="5" applyFont="1" applyBorder="1">
      <alignment vertical="center"/>
    </xf>
    <xf numFmtId="38" fontId="5" fillId="0" borderId="53" xfId="5" applyFont="1" applyBorder="1">
      <alignment vertical="center"/>
    </xf>
    <xf numFmtId="38" fontId="19" fillId="0" borderId="53" xfId="5" applyFont="1" applyBorder="1">
      <alignment vertical="center"/>
    </xf>
    <xf numFmtId="38" fontId="27" fillId="0" borderId="0" xfId="5" applyFont="1" applyAlignment="1" applyProtection="1">
      <protection locked="0"/>
    </xf>
    <xf numFmtId="182" fontId="27" fillId="0" borderId="0" xfId="4" applyNumberFormat="1" applyFont="1" applyAlignment="1" applyProtection="1">
      <alignment vertical="center"/>
      <protection locked="0"/>
    </xf>
    <xf numFmtId="0" fontId="27" fillId="0" borderId="0" xfId="4" applyFont="1" applyProtection="1">
      <protection locked="0"/>
    </xf>
    <xf numFmtId="38" fontId="19" fillId="0" borderId="0" xfId="5" applyFont="1" applyAlignment="1" applyProtection="1">
      <alignment vertical="center"/>
      <protection locked="0"/>
    </xf>
    <xf numFmtId="0" fontId="1" fillId="0" borderId="0" xfId="1" applyAlignment="1" applyProtection="1">
      <alignment vertical="center"/>
      <protection hidden="1"/>
    </xf>
    <xf numFmtId="38" fontId="2" fillId="0" borderId="118" xfId="5" applyFont="1" applyBorder="1" applyProtection="1">
      <alignment vertical="center"/>
      <protection locked="0"/>
    </xf>
    <xf numFmtId="38" fontId="2" fillId="0" borderId="66" xfId="5" applyFont="1" applyBorder="1" applyProtection="1">
      <alignment vertical="center"/>
      <protection locked="0"/>
    </xf>
    <xf numFmtId="38" fontId="27" fillId="0" borderId="22" xfId="5" applyFont="1" applyBorder="1">
      <alignment vertical="center"/>
    </xf>
    <xf numFmtId="38" fontId="19" fillId="0" borderId="23" xfId="5" applyFont="1" applyBorder="1">
      <alignment vertical="center"/>
    </xf>
    <xf numFmtId="0" fontId="24" fillId="0" borderId="72" xfId="4" applyFont="1" applyBorder="1" applyAlignment="1">
      <alignment horizontal="center" vertical="center"/>
    </xf>
    <xf numFmtId="0" fontId="24" fillId="0" borderId="73" xfId="4" applyFont="1" applyBorder="1" applyAlignment="1">
      <alignment horizontal="center" vertical="center"/>
    </xf>
    <xf numFmtId="0" fontId="24" fillId="0" borderId="74" xfId="4" applyFont="1" applyBorder="1" applyAlignment="1">
      <alignment horizontal="center" vertical="center"/>
    </xf>
    <xf numFmtId="0" fontId="24" fillId="0" borderId="82" xfId="4" applyFont="1" applyBorder="1" applyAlignment="1">
      <alignment vertical="center"/>
    </xf>
    <xf numFmtId="0" fontId="24" fillId="0" borderId="77" xfId="4" applyFont="1" applyBorder="1" applyAlignment="1">
      <alignment horizontal="center" vertical="center"/>
    </xf>
    <xf numFmtId="0" fontId="24" fillId="0" borderId="76" xfId="4" applyFont="1" applyBorder="1" applyAlignment="1">
      <alignment horizontal="center" vertical="center"/>
    </xf>
    <xf numFmtId="0" fontId="24" fillId="0" borderId="121" xfId="4" applyFont="1" applyBorder="1" applyAlignment="1">
      <alignment horizontal="center" vertical="center"/>
    </xf>
    <xf numFmtId="38" fontId="27" fillId="0" borderId="0" xfId="4" applyNumberFormat="1"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38" fontId="14" fillId="0" borderId="0" xfId="5" applyFont="1">
      <alignment vertical="center"/>
    </xf>
    <xf numFmtId="0" fontId="31" fillId="0" borderId="0" xfId="4" applyFont="1" applyAlignment="1">
      <alignment vertical="center"/>
    </xf>
    <xf numFmtId="38" fontId="14" fillId="0" borderId="85" xfId="4" applyNumberFormat="1" applyFont="1" applyBorder="1" applyAlignment="1">
      <alignment vertical="center"/>
    </xf>
    <xf numFmtId="0" fontId="19" fillId="0" borderId="65" xfId="4" applyFont="1" applyBorder="1" applyAlignment="1">
      <alignment vertical="center"/>
    </xf>
    <xf numFmtId="0" fontId="31" fillId="0" borderId="39" xfId="4" applyFont="1" applyBorder="1" applyAlignment="1">
      <alignment horizontal="center" vertical="center"/>
    </xf>
    <xf numFmtId="0" fontId="31" fillId="0" borderId="41" xfId="4" applyFont="1" applyBorder="1" applyAlignment="1">
      <alignment horizontal="center" vertical="center"/>
    </xf>
    <xf numFmtId="0" fontId="20" fillId="0" borderId="85" xfId="4" applyFont="1" applyBorder="1" applyAlignment="1">
      <alignment vertical="center"/>
    </xf>
    <xf numFmtId="0" fontId="20" fillId="0" borderId="65" xfId="4" applyFont="1" applyBorder="1" applyAlignment="1">
      <alignment vertical="center"/>
    </xf>
    <xf numFmtId="0" fontId="20" fillId="0" borderId="39" xfId="4" applyFont="1" applyBorder="1" applyAlignment="1">
      <alignment vertical="center"/>
    </xf>
    <xf numFmtId="0" fontId="20" fillId="0" borderId="41" xfId="4" applyFont="1" applyBorder="1" applyAlignment="1">
      <alignment vertical="center"/>
    </xf>
    <xf numFmtId="0" fontId="2" fillId="0" borderId="39" xfId="4" applyFont="1" applyBorder="1" applyAlignment="1">
      <alignment horizontal="center" vertical="center"/>
    </xf>
    <xf numFmtId="0" fontId="2" fillId="0" borderId="41" xfId="4" applyFont="1" applyBorder="1" applyAlignment="1">
      <alignment horizontal="center" vertical="center"/>
    </xf>
    <xf numFmtId="0" fontId="20" fillId="0" borderId="105" xfId="4" applyFont="1" applyBorder="1" applyAlignment="1">
      <alignment horizontal="center" vertical="center"/>
    </xf>
    <xf numFmtId="0" fontId="20" fillId="0" borderId="106" xfId="4" applyFont="1" applyBorder="1" applyAlignment="1">
      <alignment vertical="center"/>
    </xf>
    <xf numFmtId="0" fontId="20" fillId="0" borderId="107" xfId="4" applyFont="1" applyBorder="1" applyAlignment="1">
      <alignment horizontal="center" vertical="center"/>
    </xf>
    <xf numFmtId="0" fontId="2" fillId="0" borderId="0" xfId="4" applyFont="1" applyAlignment="1">
      <alignment vertical="center"/>
    </xf>
    <xf numFmtId="0" fontId="24" fillId="0" borderId="5" xfId="4" applyFont="1" applyBorder="1" applyAlignment="1">
      <alignment vertical="center"/>
    </xf>
    <xf numFmtId="0" fontId="19" fillId="0" borderId="8" xfId="4" applyFont="1" applyBorder="1" applyAlignment="1" applyProtection="1">
      <alignment vertical="center"/>
      <protection locked="0"/>
    </xf>
    <xf numFmtId="0" fontId="19" fillId="0" borderId="110" xfId="4" applyFont="1" applyBorder="1" applyAlignment="1" applyProtection="1">
      <alignment horizontal="center" vertical="center"/>
      <protection locked="0"/>
    </xf>
    <xf numFmtId="31" fontId="27" fillId="0" borderId="0" xfId="4" applyNumberFormat="1" applyFont="1" applyAlignment="1">
      <alignment vertical="center"/>
    </xf>
    <xf numFmtId="0" fontId="1" fillId="0" borderId="0" xfId="4" applyAlignment="1">
      <alignment horizontal="center" vertical="center"/>
    </xf>
    <xf numFmtId="49" fontId="27" fillId="0" borderId="0" xfId="4" applyNumberFormat="1" applyFont="1" applyAlignment="1">
      <alignment vertical="center"/>
    </xf>
    <xf numFmtId="0" fontId="5" fillId="0" borderId="0" xfId="4" applyFont="1" applyAlignment="1">
      <alignment vertical="center"/>
    </xf>
    <xf numFmtId="55" fontId="19" fillId="0" borderId="0" xfId="4" applyNumberFormat="1" applyFont="1" applyAlignment="1">
      <alignment vertical="center"/>
    </xf>
    <xf numFmtId="0" fontId="1" fillId="0" borderId="111" xfId="4" applyBorder="1" applyAlignment="1">
      <alignment vertical="center"/>
    </xf>
    <xf numFmtId="38" fontId="21" fillId="0" borderId="18" xfId="5" applyFont="1" applyBorder="1" applyAlignment="1">
      <alignment vertical="center"/>
    </xf>
    <xf numFmtId="0" fontId="25" fillId="0" borderId="0" xfId="4" applyFont="1" applyAlignment="1">
      <alignment vertical="center"/>
    </xf>
    <xf numFmtId="38" fontId="19" fillId="0" borderId="0" xfId="4" applyNumberFormat="1" applyFont="1" applyAlignment="1">
      <alignment vertical="center"/>
    </xf>
    <xf numFmtId="0" fontId="42" fillId="0" borderId="0" xfId="4" applyFont="1" applyAlignment="1">
      <alignment vertical="center"/>
    </xf>
    <xf numFmtId="38" fontId="2" fillId="0" borderId="122" xfId="5" applyFont="1" applyBorder="1">
      <alignment vertical="center"/>
    </xf>
    <xf numFmtId="38" fontId="2" fillId="0" borderId="123" xfId="5" applyFont="1" applyBorder="1">
      <alignment vertical="center"/>
    </xf>
    <xf numFmtId="38" fontId="5" fillId="0" borderId="123" xfId="5" applyFont="1" applyBorder="1">
      <alignment vertical="center"/>
    </xf>
    <xf numFmtId="38" fontId="43" fillId="0" borderId="5" xfId="5" applyFont="1" applyBorder="1">
      <alignment vertical="center"/>
    </xf>
    <xf numFmtId="38" fontId="43" fillId="0" borderId="123" xfId="5" applyFont="1" applyBorder="1">
      <alignment vertical="center"/>
    </xf>
    <xf numFmtId="38" fontId="25" fillId="0" borderId="124" xfId="5" applyFont="1" applyBorder="1">
      <alignment vertical="center"/>
    </xf>
    <xf numFmtId="38" fontId="25" fillId="0" borderId="125" xfId="5" applyFont="1" applyBorder="1">
      <alignment vertical="center"/>
    </xf>
    <xf numFmtId="0" fontId="27" fillId="0" borderId="33" xfId="4" applyFont="1" applyBorder="1" applyAlignment="1">
      <alignment vertical="center"/>
    </xf>
    <xf numFmtId="0" fontId="40" fillId="0" borderId="5" xfId="4" applyFont="1" applyBorder="1" applyAlignment="1">
      <alignment vertical="center"/>
    </xf>
    <xf numFmtId="0" fontId="19" fillId="0" borderId="5" xfId="4" applyFont="1" applyBorder="1" applyAlignment="1">
      <alignment vertical="center"/>
    </xf>
    <xf numFmtId="0" fontId="19" fillId="0" borderId="34" xfId="4" applyFont="1" applyBorder="1" applyAlignment="1">
      <alignment vertical="center"/>
    </xf>
    <xf numFmtId="0" fontId="30" fillId="0" borderId="0" xfId="4" applyFont="1" applyAlignment="1">
      <alignment vertical="center"/>
    </xf>
    <xf numFmtId="0" fontId="44" fillId="0" borderId="0" xfId="4" applyFont="1" applyAlignment="1" applyProtection="1">
      <alignment horizontal="center" vertical="center" shrinkToFit="1"/>
      <protection hidden="1"/>
    </xf>
    <xf numFmtId="38" fontId="2" fillId="0" borderId="126" xfId="5" applyFont="1" applyBorder="1" applyProtection="1">
      <alignment vertical="center"/>
      <protection locked="0"/>
    </xf>
    <xf numFmtId="38" fontId="2" fillId="0" borderId="20" xfId="5" applyFont="1" applyBorder="1" applyProtection="1">
      <alignment vertical="center"/>
      <protection locked="0"/>
    </xf>
    <xf numFmtId="38" fontId="5" fillId="0" borderId="127" xfId="5" applyFont="1" applyBorder="1">
      <alignment vertical="center"/>
    </xf>
    <xf numFmtId="38" fontId="27" fillId="0" borderId="3" xfId="5" applyFont="1" applyBorder="1">
      <alignment vertical="center"/>
    </xf>
    <xf numFmtId="38" fontId="19" fillId="0" borderId="3" xfId="5" applyFont="1" applyBorder="1">
      <alignment vertical="center"/>
    </xf>
    <xf numFmtId="38" fontId="25" fillId="0" borderId="128" xfId="5" applyFont="1" applyBorder="1">
      <alignment vertical="center"/>
    </xf>
    <xf numFmtId="38" fontId="2" fillId="0" borderId="133" xfId="5" applyFont="1" applyBorder="1" applyProtection="1">
      <alignment vertical="center"/>
      <protection locked="0"/>
    </xf>
    <xf numFmtId="38" fontId="2" fillId="0" borderId="40" xfId="5" applyFont="1" applyBorder="1" applyProtection="1">
      <alignment vertical="center"/>
      <protection locked="0"/>
    </xf>
    <xf numFmtId="38" fontId="24" fillId="0" borderId="0" xfId="4" applyNumberFormat="1" applyFont="1" applyAlignment="1">
      <alignment vertical="center"/>
    </xf>
    <xf numFmtId="38" fontId="30" fillId="0" borderId="0" xfId="5" applyFont="1">
      <alignment vertical="center"/>
    </xf>
    <xf numFmtId="38" fontId="30" fillId="0" borderId="0" xfId="5" applyFont="1" applyAlignment="1">
      <alignment vertical="center"/>
    </xf>
    <xf numFmtId="0" fontId="45" fillId="0" borderId="0" xfId="4" applyFont="1" applyAlignment="1">
      <alignment vertical="center"/>
    </xf>
    <xf numFmtId="38" fontId="2" fillId="0" borderId="0" xfId="5" applyFont="1">
      <alignment vertical="center"/>
    </xf>
    <xf numFmtId="182" fontId="27" fillId="0" borderId="42" xfId="1" applyNumberFormat="1" applyFont="1" applyBorder="1" applyAlignment="1">
      <alignment vertical="center" shrinkToFit="1"/>
    </xf>
    <xf numFmtId="38" fontId="2" fillId="0" borderId="134" xfId="5" applyFont="1" applyBorder="1" applyProtection="1">
      <alignment vertical="center"/>
      <protection locked="0"/>
    </xf>
    <xf numFmtId="38" fontId="24" fillId="0" borderId="0" xfId="5" applyFont="1" applyAlignment="1">
      <alignment horizontal="centerContinuous" vertical="center"/>
    </xf>
    <xf numFmtId="38" fontId="30" fillId="0" borderId="0" xfId="5" applyFont="1" applyAlignment="1">
      <alignment horizontal="centerContinuous" vertical="center"/>
    </xf>
    <xf numFmtId="0" fontId="24" fillId="0" borderId="0" xfId="4" applyFont="1" applyAlignment="1">
      <alignment horizontal="centerContinuous" vertical="center"/>
    </xf>
    <xf numFmtId="0" fontId="46" fillId="0" borderId="0" xfId="4" applyFont="1" applyAlignment="1">
      <alignment horizontal="centerContinuous" vertical="center"/>
    </xf>
    <xf numFmtId="0" fontId="47" fillId="0" borderId="0" xfId="4" applyFont="1" applyAlignment="1">
      <alignment horizontal="centerContinuous" vertical="center"/>
    </xf>
    <xf numFmtId="0" fontId="46" fillId="0" borderId="0" xfId="4" applyFont="1" applyAlignment="1">
      <alignment vertical="center"/>
    </xf>
    <xf numFmtId="182" fontId="24" fillId="0" borderId="0" xfId="4" applyNumberFormat="1" applyFont="1" applyAlignment="1">
      <alignment vertical="center"/>
    </xf>
    <xf numFmtId="38" fontId="2" fillId="0" borderId="53" xfId="5" applyFont="1" applyBorder="1" applyProtection="1">
      <alignment vertical="center"/>
      <protection locked="0"/>
    </xf>
    <xf numFmtId="38" fontId="25" fillId="0" borderId="0" xfId="5" applyFont="1">
      <alignment vertical="center"/>
    </xf>
    <xf numFmtId="0" fontId="40" fillId="0" borderId="0" xfId="4" applyFont="1" applyAlignment="1">
      <alignment vertical="center"/>
    </xf>
    <xf numFmtId="0" fontId="28" fillId="0" borderId="0" xfId="4" applyFont="1" applyAlignment="1" applyProtection="1">
      <alignment horizontal="center" vertical="center" shrinkToFit="1"/>
      <protection hidden="1"/>
    </xf>
    <xf numFmtId="38" fontId="2" fillId="0" borderId="135" xfId="5" applyFont="1" applyBorder="1" applyProtection="1">
      <alignment vertical="center"/>
      <protection locked="0"/>
    </xf>
    <xf numFmtId="38" fontId="5" fillId="0" borderId="136" xfId="5" applyFont="1" applyBorder="1">
      <alignment vertical="center"/>
    </xf>
    <xf numFmtId="38" fontId="27" fillId="0" borderId="1" xfId="5" applyFont="1" applyBorder="1">
      <alignment vertical="center"/>
    </xf>
    <xf numFmtId="38" fontId="27" fillId="0" borderId="136" xfId="5" applyFont="1" applyBorder="1">
      <alignment vertical="center"/>
    </xf>
    <xf numFmtId="38" fontId="2" fillId="0" borderId="140" xfId="5" applyFont="1" applyBorder="1" applyProtection="1">
      <alignment vertical="center"/>
      <protection locked="0"/>
    </xf>
    <xf numFmtId="38" fontId="2" fillId="0" borderId="23" xfId="5" applyFont="1" applyBorder="1" applyProtection="1">
      <alignment vertical="center"/>
      <protection locked="0"/>
    </xf>
    <xf numFmtId="38" fontId="5" fillId="0" borderId="141" xfId="5" applyFont="1" applyBorder="1">
      <alignment vertical="center"/>
    </xf>
    <xf numFmtId="0" fontId="24" fillId="0" borderId="142" xfId="4" applyFont="1" applyBorder="1" applyAlignment="1">
      <alignment horizontal="center" vertical="center"/>
    </xf>
    <xf numFmtId="0" fontId="24" fillId="0" borderId="4" xfId="4" applyFont="1" applyBorder="1" applyAlignment="1">
      <alignment vertical="center"/>
    </xf>
    <xf numFmtId="0" fontId="24" fillId="0" borderId="65" xfId="4" applyFont="1" applyBorder="1" applyAlignment="1">
      <alignment vertical="center"/>
    </xf>
    <xf numFmtId="0" fontId="2" fillId="0" borderId="98" xfId="1" applyFont="1" applyBorder="1" applyAlignment="1" applyProtection="1">
      <alignment horizontal="center" vertical="center"/>
      <protection locked="0"/>
    </xf>
    <xf numFmtId="0" fontId="20" fillId="0" borderId="106" xfId="4" applyFont="1" applyBorder="1" applyAlignment="1">
      <alignment horizontal="center" vertical="center"/>
    </xf>
    <xf numFmtId="0" fontId="12" fillId="0" borderId="111" xfId="4" applyFont="1" applyBorder="1" applyAlignment="1">
      <alignment vertical="center"/>
    </xf>
    <xf numFmtId="38" fontId="25" fillId="0" borderId="123" xfId="5" applyFont="1" applyBorder="1">
      <alignment vertical="center"/>
    </xf>
    <xf numFmtId="38" fontId="27" fillId="0" borderId="5" xfId="5" applyFont="1" applyBorder="1">
      <alignment vertical="center"/>
    </xf>
    <xf numFmtId="38" fontId="27" fillId="0" borderId="123" xfId="5" applyFont="1" applyBorder="1">
      <alignment vertical="center"/>
    </xf>
    <xf numFmtId="38" fontId="25" fillId="0" borderId="146" xfId="5" applyFont="1" applyBorder="1">
      <alignment vertical="center"/>
    </xf>
    <xf numFmtId="38" fontId="25" fillId="0" borderId="127" xfId="5" applyFont="1" applyBorder="1">
      <alignment vertical="center"/>
    </xf>
    <xf numFmtId="38" fontId="25" fillId="0" borderId="37" xfId="5" applyFont="1" applyBorder="1">
      <alignment vertical="center"/>
    </xf>
    <xf numFmtId="38" fontId="2" fillId="0" borderId="0" xfId="4" applyNumberFormat="1" applyFont="1" applyAlignment="1">
      <alignment vertical="center"/>
    </xf>
    <xf numFmtId="38" fontId="25" fillId="0" borderId="0" xfId="5" applyFont="1" applyAlignment="1">
      <alignment vertical="center"/>
    </xf>
    <xf numFmtId="0" fontId="34" fillId="0" borderId="0" xfId="4" applyFont="1" applyAlignment="1">
      <alignment vertical="center"/>
    </xf>
    <xf numFmtId="38" fontId="30" fillId="0" borderId="0" xfId="4" applyNumberFormat="1" applyFont="1" applyAlignment="1">
      <alignment vertical="center"/>
    </xf>
    <xf numFmtId="38" fontId="25" fillId="0" borderId="40" xfId="5" applyFont="1" applyBorder="1">
      <alignment vertical="center"/>
    </xf>
    <xf numFmtId="182" fontId="27" fillId="0" borderId="0" xfId="4" applyNumberFormat="1" applyFont="1" applyAlignment="1">
      <alignment vertical="center"/>
    </xf>
    <xf numFmtId="38" fontId="25" fillId="0" borderId="53" xfId="5" applyFont="1" applyBorder="1">
      <alignment vertical="center"/>
    </xf>
    <xf numFmtId="38" fontId="25" fillId="0" borderId="136" xfId="5" applyFont="1" applyBorder="1">
      <alignment vertical="center"/>
    </xf>
    <xf numFmtId="38" fontId="25" fillId="0" borderId="23" xfId="5" applyFont="1" applyBorder="1">
      <alignment vertical="center"/>
    </xf>
    <xf numFmtId="0" fontId="19" fillId="0" borderId="2" xfId="4" applyFont="1" applyBorder="1" applyAlignment="1">
      <alignment vertical="center"/>
    </xf>
    <xf numFmtId="0" fontId="25" fillId="0" borderId="110" xfId="4" applyFont="1" applyBorder="1" applyAlignment="1">
      <alignment vertical="center"/>
    </xf>
    <xf numFmtId="0" fontId="20" fillId="0" borderId="82" xfId="4" applyFont="1" applyBorder="1" applyAlignment="1">
      <alignment vertical="center"/>
    </xf>
    <xf numFmtId="0" fontId="20" fillId="0" borderId="61" xfId="4" applyFont="1" applyBorder="1" applyAlignment="1">
      <alignment vertical="center"/>
    </xf>
    <xf numFmtId="0" fontId="48" fillId="0" borderId="0" xfId="4" applyFont="1" applyAlignment="1">
      <alignment vertical="center"/>
    </xf>
    <xf numFmtId="0" fontId="48" fillId="0" borderId="0" xfId="4" applyFont="1" applyAlignment="1">
      <alignment horizontal="centerContinuous" vertical="center"/>
    </xf>
    <xf numFmtId="0" fontId="6" fillId="0" borderId="0" xfId="4" applyFont="1" applyAlignment="1">
      <alignment horizontal="centerContinuous" vertical="center"/>
    </xf>
    <xf numFmtId="38" fontId="2" fillId="0" borderId="0" xfId="5" applyFont="1" applyAlignment="1">
      <alignment horizontal="centerContinuous" vertical="center"/>
    </xf>
    <xf numFmtId="38" fontId="2" fillId="0" borderId="0" xfId="5" applyFont="1" applyAlignment="1">
      <alignment vertical="center"/>
    </xf>
    <xf numFmtId="0" fontId="24" fillId="0" borderId="0" xfId="6" applyFont="1">
      <alignment vertical="center"/>
    </xf>
    <xf numFmtId="38" fontId="5" fillId="0" borderId="20" xfId="5" applyFont="1" applyBorder="1">
      <alignment vertical="center"/>
    </xf>
    <xf numFmtId="38" fontId="27" fillId="0" borderId="19" xfId="5" applyFont="1" applyBorder="1">
      <alignment vertical="center"/>
    </xf>
    <xf numFmtId="38" fontId="19" fillId="0" borderId="20" xfId="5" applyFont="1" applyBorder="1">
      <alignment vertical="center"/>
    </xf>
    <xf numFmtId="38" fontId="2" fillId="0" borderId="160" xfId="5" applyFont="1" applyBorder="1" applyProtection="1">
      <alignment vertical="center"/>
      <protection locked="0"/>
    </xf>
    <xf numFmtId="38" fontId="2" fillId="0" borderId="114" xfId="5" applyFont="1" applyBorder="1" applyProtection="1">
      <alignment vertical="center"/>
      <protection locked="0"/>
    </xf>
    <xf numFmtId="38" fontId="5" fillId="0" borderId="114" xfId="5" applyFont="1" applyBorder="1">
      <alignment vertical="center"/>
    </xf>
    <xf numFmtId="38" fontId="19" fillId="0" borderId="114" xfId="5" applyFont="1" applyBorder="1">
      <alignment vertical="center"/>
    </xf>
    <xf numFmtId="38" fontId="25" fillId="0" borderId="57" xfId="2" applyFont="1" applyBorder="1" applyAlignment="1">
      <alignment vertical="center"/>
    </xf>
    <xf numFmtId="38" fontId="25" fillId="0" borderId="43" xfId="2" applyFont="1" applyBorder="1" applyAlignment="1">
      <alignment vertical="center"/>
    </xf>
    <xf numFmtId="189" fontId="6" fillId="0" borderId="0" xfId="1" applyNumberFormat="1" applyFont="1" applyAlignment="1">
      <alignment vertical="center"/>
    </xf>
    <xf numFmtId="0" fontId="25" fillId="0" borderId="110" xfId="1" applyFont="1" applyBorder="1" applyAlignment="1">
      <alignment vertical="center"/>
    </xf>
    <xf numFmtId="38" fontId="30" fillId="0" borderId="0" xfId="2" applyFont="1" applyAlignment="1">
      <alignment vertical="center"/>
    </xf>
    <xf numFmtId="0" fontId="1" fillId="0" borderId="0" xfId="1" applyAlignment="1" applyProtection="1">
      <alignment vertical="center"/>
      <protection locked="0"/>
    </xf>
    <xf numFmtId="0" fontId="49" fillId="0" borderId="0" xfId="1" applyFont="1" applyAlignment="1">
      <alignment vertical="center"/>
    </xf>
    <xf numFmtId="0" fontId="16" fillId="0" borderId="0" xfId="1" applyFont="1" applyAlignment="1">
      <alignment vertical="center"/>
    </xf>
    <xf numFmtId="0" fontId="29" fillId="0" borderId="0" xfId="1" applyFont="1" applyAlignment="1">
      <alignment vertical="center"/>
    </xf>
    <xf numFmtId="38" fontId="30" fillId="0" borderId="0" xfId="1" applyNumberFormat="1" applyFont="1" applyAlignment="1">
      <alignment vertical="center"/>
    </xf>
    <xf numFmtId="0" fontId="30" fillId="0" borderId="0" xfId="1" applyFont="1" applyAlignment="1">
      <alignment vertical="center"/>
    </xf>
    <xf numFmtId="38" fontId="50" fillId="0" borderId="0" xfId="2" applyFont="1" applyAlignment="1">
      <alignment vertical="center"/>
    </xf>
    <xf numFmtId="0" fontId="51" fillId="0" borderId="0" xfId="1" applyFont="1" applyAlignment="1">
      <alignment vertical="center"/>
    </xf>
    <xf numFmtId="0" fontId="1" fillId="0" borderId="82" xfId="1" applyBorder="1" applyAlignment="1">
      <alignment vertical="center"/>
    </xf>
    <xf numFmtId="0" fontId="19" fillId="0" borderId="82" xfId="1" applyFont="1" applyBorder="1" applyAlignment="1">
      <alignment vertical="center"/>
    </xf>
    <xf numFmtId="38" fontId="2" fillId="0" borderId="161" xfId="2" applyFont="1" applyBorder="1" applyAlignment="1" applyProtection="1">
      <alignment vertical="center"/>
      <protection locked="0"/>
    </xf>
    <xf numFmtId="38" fontId="2" fillId="0" borderId="162" xfId="2" applyFont="1" applyBorder="1" applyAlignment="1" applyProtection="1">
      <alignment vertical="center"/>
      <protection locked="0"/>
    </xf>
    <xf numFmtId="38" fontId="5" fillId="0" borderId="123" xfId="2" applyFont="1" applyBorder="1" applyAlignment="1">
      <alignment vertical="center"/>
    </xf>
    <xf numFmtId="38" fontId="27" fillId="0" borderId="1" xfId="2" applyFont="1" applyBorder="1" applyAlignment="1">
      <alignment vertical="center"/>
    </xf>
    <xf numFmtId="38" fontId="19" fillId="0" borderId="123" xfId="2" applyFont="1" applyBorder="1" applyAlignment="1">
      <alignment vertical="center"/>
    </xf>
    <xf numFmtId="38" fontId="25" fillId="0" borderId="146" xfId="2" applyFont="1" applyBorder="1" applyAlignment="1">
      <alignment vertical="center"/>
    </xf>
    <xf numFmtId="38" fontId="25" fillId="0" borderId="33" xfId="2" applyFont="1" applyBorder="1" applyAlignment="1">
      <alignment vertical="center"/>
    </xf>
    <xf numFmtId="0" fontId="20" fillId="0" borderId="85" xfId="1" applyFont="1" applyBorder="1" applyAlignment="1">
      <alignment vertical="center"/>
    </xf>
    <xf numFmtId="0" fontId="20" fillId="0" borderId="0" xfId="6" applyFont="1">
      <alignment vertical="center"/>
    </xf>
    <xf numFmtId="38" fontId="21" fillId="0" borderId="8" xfId="5" applyFont="1" applyBorder="1" applyAlignment="1">
      <alignment vertical="center"/>
    </xf>
    <xf numFmtId="38" fontId="19" fillId="0" borderId="123" xfId="5" applyFont="1" applyBorder="1">
      <alignment vertical="center"/>
    </xf>
    <xf numFmtId="191" fontId="27" fillId="0" borderId="0" xfId="5" applyNumberFormat="1" applyFont="1" applyBorder="1" applyAlignment="1" applyProtection="1">
      <alignment vertical="center"/>
      <protection hidden="1"/>
    </xf>
    <xf numFmtId="38" fontId="27" fillId="0" borderId="2" xfId="5" applyFont="1" applyBorder="1">
      <alignment vertical="center"/>
    </xf>
    <xf numFmtId="38" fontId="19" fillId="0" borderId="110" xfId="5" applyFont="1" applyBorder="1">
      <alignment vertical="center"/>
    </xf>
    <xf numFmtId="38" fontId="24" fillId="0" borderId="103" xfId="5" applyFont="1" applyBorder="1">
      <alignment vertical="center"/>
    </xf>
    <xf numFmtId="38" fontId="24" fillId="0" borderId="39" xfId="5" applyFont="1" applyBorder="1">
      <alignment vertical="center"/>
    </xf>
    <xf numFmtId="38" fontId="17" fillId="0" borderId="45" xfId="5" applyFont="1" applyBorder="1">
      <alignment vertical="center"/>
    </xf>
    <xf numFmtId="0" fontId="52" fillId="0" borderId="0" xfId="4" applyFont="1" applyAlignment="1">
      <alignment vertical="center"/>
    </xf>
    <xf numFmtId="0" fontId="53" fillId="0" borderId="0" xfId="4" applyFont="1" applyAlignment="1">
      <alignment vertical="center"/>
    </xf>
    <xf numFmtId="0" fontId="12" fillId="0" borderId="44" xfId="1" applyFont="1" applyBorder="1" applyAlignment="1">
      <alignment vertical="center" shrinkToFit="1"/>
    </xf>
    <xf numFmtId="38" fontId="19" fillId="0" borderId="153" xfId="5" applyFont="1" applyBorder="1">
      <alignment vertical="center"/>
    </xf>
    <xf numFmtId="38" fontId="27" fillId="0" borderId="167" xfId="5" applyFont="1" applyBorder="1">
      <alignment vertical="center"/>
    </xf>
    <xf numFmtId="38" fontId="27" fillId="0" borderId="0" xfId="5" applyFont="1" applyProtection="1">
      <alignment vertical="center"/>
    </xf>
    <xf numFmtId="0" fontId="24" fillId="0" borderId="0" xfId="4" applyFont="1"/>
    <xf numFmtId="38" fontId="25" fillId="0" borderId="44" xfId="2" applyFont="1" applyBorder="1" applyAlignment="1">
      <alignment vertical="center"/>
    </xf>
    <xf numFmtId="38" fontId="25" fillId="0" borderId="32" xfId="2" applyFont="1" applyBorder="1" applyAlignment="1">
      <alignment vertical="center"/>
    </xf>
    <xf numFmtId="182" fontId="27" fillId="0" borderId="120" xfId="1" applyNumberFormat="1" applyFont="1" applyBorder="1" applyAlignment="1">
      <alignment vertical="center" shrinkToFit="1"/>
    </xf>
    <xf numFmtId="182" fontId="27" fillId="0" borderId="31" xfId="1" applyNumberFormat="1" applyFont="1" applyBorder="1" applyAlignment="1">
      <alignment vertical="center" shrinkToFit="1"/>
    </xf>
    <xf numFmtId="0" fontId="24" fillId="0" borderId="121" xfId="1" applyFont="1" applyBorder="1" applyAlignment="1">
      <alignment horizontal="center" vertical="center"/>
    </xf>
    <xf numFmtId="0" fontId="27" fillId="0" borderId="42" xfId="1" applyFont="1" applyBorder="1" applyAlignment="1">
      <alignment vertical="center" shrinkToFit="1"/>
    </xf>
    <xf numFmtId="0" fontId="27" fillId="0" borderId="148" xfId="1" applyFont="1" applyBorder="1" applyAlignment="1">
      <alignment vertical="center" shrinkToFit="1"/>
    </xf>
    <xf numFmtId="0" fontId="27" fillId="0" borderId="125" xfId="1" applyFont="1" applyBorder="1" applyAlignment="1">
      <alignment vertical="center" shrinkToFit="1"/>
    </xf>
    <xf numFmtId="182" fontId="27" fillId="0" borderId="62" xfId="1" applyNumberFormat="1" applyFont="1" applyBorder="1" applyAlignment="1">
      <alignment vertical="center" shrinkToFit="1"/>
    </xf>
    <xf numFmtId="182" fontId="27" fillId="0" borderId="148" xfId="1" applyNumberFormat="1" applyFont="1" applyBorder="1" applyAlignment="1">
      <alignment vertical="center" shrinkToFit="1"/>
    </xf>
    <xf numFmtId="182" fontId="27" fillId="0" borderId="170" xfId="1" applyNumberFormat="1" applyFont="1" applyBorder="1" applyAlignment="1">
      <alignment vertical="center" shrinkToFit="1"/>
    </xf>
    <xf numFmtId="182" fontId="27" fillId="0" borderId="146" xfId="1" applyNumberFormat="1" applyFont="1" applyBorder="1" applyAlignment="1">
      <alignment vertical="center" shrinkToFit="1"/>
    </xf>
    <xf numFmtId="0" fontId="55" fillId="0" borderId="0" xfId="1" applyFont="1" applyAlignment="1">
      <alignment vertical="center"/>
    </xf>
    <xf numFmtId="0" fontId="56" fillId="0" borderId="0" xfId="1" applyFont="1" applyAlignment="1">
      <alignment vertical="center"/>
    </xf>
    <xf numFmtId="0" fontId="54" fillId="0" borderId="0" xfId="1" applyFont="1" applyAlignment="1">
      <alignment vertical="center"/>
    </xf>
    <xf numFmtId="0" fontId="20" fillId="0" borderId="0" xfId="1" applyFont="1" applyAlignment="1" applyProtection="1">
      <alignment vertical="center"/>
      <protection locked="0"/>
    </xf>
    <xf numFmtId="0" fontId="24" fillId="0" borderId="78" xfId="1" applyFont="1" applyBorder="1" applyAlignment="1">
      <alignment horizontal="center" vertical="center"/>
    </xf>
    <xf numFmtId="0" fontId="24" fillId="0" borderId="78" xfId="4" applyFont="1" applyBorder="1" applyAlignment="1">
      <alignment horizontal="center" vertical="center"/>
    </xf>
    <xf numFmtId="182" fontId="27" fillId="3" borderId="42" xfId="1" applyNumberFormat="1" applyFont="1" applyFill="1" applyBorder="1" applyAlignment="1">
      <alignment vertical="center" shrinkToFit="1"/>
    </xf>
    <xf numFmtId="182" fontId="27" fillId="0" borderId="71" xfId="1" applyNumberFormat="1" applyFont="1" applyBorder="1" applyAlignment="1">
      <alignment vertical="center" shrinkToFit="1"/>
    </xf>
    <xf numFmtId="0" fontId="27" fillId="0" borderId="137" xfId="4" applyFont="1" applyBorder="1" applyAlignment="1">
      <alignment vertical="center"/>
    </xf>
    <xf numFmtId="0" fontId="57" fillId="0" borderId="0" xfId="0" applyFont="1">
      <alignment vertical="center"/>
    </xf>
    <xf numFmtId="38" fontId="21" fillId="0" borderId="0" xfId="2" applyFont="1" applyBorder="1" applyAlignment="1">
      <alignment vertical="center"/>
    </xf>
    <xf numFmtId="0" fontId="24" fillId="5" borderId="0" xfId="1" applyFont="1" applyFill="1" applyAlignment="1">
      <alignment vertical="center"/>
    </xf>
    <xf numFmtId="0" fontId="1" fillId="5" borderId="0" xfId="1" applyFill="1" applyAlignment="1">
      <alignment vertical="center"/>
    </xf>
    <xf numFmtId="38" fontId="25" fillId="0" borderId="130" xfId="2" applyFont="1" applyBorder="1" applyAlignment="1">
      <alignment vertical="center"/>
    </xf>
    <xf numFmtId="0" fontId="27" fillId="5" borderId="42" xfId="1" applyFont="1" applyFill="1" applyBorder="1" applyAlignment="1">
      <alignment vertical="center" shrinkToFit="1"/>
    </xf>
    <xf numFmtId="38" fontId="25" fillId="0" borderId="57" xfId="7" applyFont="1" applyFill="1" applyBorder="1" applyAlignment="1" applyProtection="1">
      <alignment vertical="center"/>
    </xf>
    <xf numFmtId="38" fontId="25" fillId="0" borderId="43" xfId="7" applyFont="1" applyFill="1" applyBorder="1" applyAlignment="1" applyProtection="1">
      <alignment vertical="center"/>
    </xf>
    <xf numFmtId="38" fontId="25" fillId="0" borderId="129" xfId="7" applyFont="1" applyFill="1" applyBorder="1" applyAlignment="1" applyProtection="1">
      <alignment vertical="center"/>
    </xf>
    <xf numFmtId="38" fontId="25" fillId="0" borderId="32" xfId="7" applyFont="1" applyFill="1" applyBorder="1" applyAlignment="1" applyProtection="1">
      <alignment vertical="center"/>
    </xf>
    <xf numFmtId="38" fontId="25" fillId="0" borderId="154" xfId="2" applyFont="1" applyBorder="1" applyAlignment="1">
      <alignment vertical="center"/>
    </xf>
    <xf numFmtId="38" fontId="30" fillId="0" borderId="131" xfId="2" applyFont="1" applyBorder="1" applyAlignment="1">
      <alignment vertical="center" shrinkToFit="1"/>
    </xf>
    <xf numFmtId="182" fontId="27" fillId="0" borderId="155" xfId="1" applyNumberFormat="1" applyFont="1" applyBorder="1" applyAlignment="1">
      <alignment vertical="center" shrinkToFit="1"/>
    </xf>
    <xf numFmtId="38" fontId="25" fillId="0" borderId="128" xfId="2" applyFont="1" applyBorder="1" applyAlignment="1">
      <alignment vertical="center"/>
    </xf>
    <xf numFmtId="38" fontId="19" fillId="0" borderId="19" xfId="2" applyFont="1" applyBorder="1" applyAlignment="1">
      <alignment vertical="center"/>
    </xf>
    <xf numFmtId="38" fontId="25" fillId="0" borderId="19" xfId="2" applyFont="1" applyBorder="1" applyAlignment="1">
      <alignment vertical="center"/>
    </xf>
    <xf numFmtId="38" fontId="5" fillId="0" borderId="179" xfId="1" applyNumberFormat="1" applyFont="1" applyBorder="1" applyAlignment="1">
      <alignment vertical="center"/>
    </xf>
    <xf numFmtId="38" fontId="2" fillId="0" borderId="179" xfId="2" applyFont="1" applyBorder="1" applyAlignment="1" applyProtection="1">
      <alignment vertical="center"/>
      <protection locked="0"/>
    </xf>
    <xf numFmtId="38" fontId="2" fillId="0" borderId="156" xfId="2" applyFont="1" applyBorder="1" applyAlignment="1" applyProtection="1">
      <alignment vertical="center"/>
      <protection locked="0"/>
    </xf>
    <xf numFmtId="38" fontId="19" fillId="0" borderId="20" xfId="2" applyFont="1" applyBorder="1" applyAlignment="1">
      <alignment vertical="center"/>
    </xf>
    <xf numFmtId="38" fontId="2" fillId="0" borderId="19" xfId="2" applyFont="1" applyBorder="1" applyAlignment="1">
      <alignment vertical="center"/>
    </xf>
    <xf numFmtId="38" fontId="2" fillId="0" borderId="18" xfId="2" applyFont="1" applyBorder="1" applyAlignment="1">
      <alignment vertical="center"/>
    </xf>
    <xf numFmtId="38" fontId="5" fillId="0" borderId="127" xfId="2" applyFont="1" applyBorder="1" applyAlignment="1">
      <alignment vertical="center"/>
    </xf>
    <xf numFmtId="38" fontId="30" fillId="0" borderId="132" xfId="2" applyFont="1" applyBorder="1" applyAlignment="1">
      <alignment vertical="center"/>
    </xf>
    <xf numFmtId="38" fontId="25" fillId="0" borderId="180" xfId="2" applyFont="1" applyBorder="1" applyAlignment="1">
      <alignment vertical="center"/>
    </xf>
    <xf numFmtId="38" fontId="2" fillId="0" borderId="181" xfId="2" applyFont="1" applyBorder="1" applyAlignment="1">
      <alignment vertical="center"/>
    </xf>
    <xf numFmtId="0" fontId="24" fillId="0" borderId="182" xfId="1" applyFont="1" applyBorder="1" applyAlignment="1">
      <alignment horizontal="center" vertical="center"/>
    </xf>
    <xf numFmtId="38" fontId="5" fillId="0" borderId="20" xfId="2" applyFont="1" applyBorder="1" applyAlignment="1">
      <alignment vertical="center"/>
    </xf>
    <xf numFmtId="0" fontId="20" fillId="5" borderId="0" xfId="1" applyFont="1" applyFill="1" applyAlignment="1">
      <alignment vertical="center"/>
    </xf>
    <xf numFmtId="182" fontId="27" fillId="0" borderId="154" xfId="1" applyNumberFormat="1" applyFont="1" applyBorder="1" applyAlignment="1">
      <alignment vertical="center" shrinkToFit="1"/>
    </xf>
    <xf numFmtId="182" fontId="27" fillId="0" borderId="115" xfId="1" applyNumberFormat="1" applyFont="1" applyBorder="1" applyAlignment="1">
      <alignment vertical="center" shrinkToFit="1"/>
    </xf>
    <xf numFmtId="182" fontId="27" fillId="3" borderId="154" xfId="1" applyNumberFormat="1" applyFont="1" applyFill="1" applyBorder="1" applyAlignment="1">
      <alignment vertical="center" shrinkToFit="1"/>
    </xf>
    <xf numFmtId="182" fontId="27" fillId="0" borderId="124" xfId="1" applyNumberFormat="1" applyFont="1" applyBorder="1" applyAlignment="1">
      <alignment vertical="center" shrinkToFit="1"/>
    </xf>
    <xf numFmtId="38" fontId="21" fillId="0" borderId="0" xfId="5" applyFont="1" applyAlignment="1">
      <alignment vertical="center"/>
    </xf>
    <xf numFmtId="0" fontId="27" fillId="2" borderId="4" xfId="1" applyFont="1" applyFill="1" applyBorder="1" applyAlignment="1">
      <alignment horizontal="left" vertical="center"/>
    </xf>
    <xf numFmtId="0" fontId="27" fillId="2" borderId="4" xfId="1" applyFont="1" applyFill="1" applyBorder="1" applyAlignment="1">
      <alignment vertical="center"/>
    </xf>
    <xf numFmtId="0" fontId="27" fillId="2" borderId="0" xfId="1" applyFont="1" applyFill="1" applyAlignment="1">
      <alignment vertical="center"/>
    </xf>
    <xf numFmtId="0" fontId="27" fillId="2" borderId="1" xfId="1" applyFont="1" applyFill="1" applyBorder="1" applyAlignment="1">
      <alignment horizontal="left" vertical="center"/>
    </xf>
    <xf numFmtId="0" fontId="27" fillId="2" borderId="1" xfId="1" applyFont="1" applyFill="1" applyBorder="1" applyAlignment="1">
      <alignment vertical="center"/>
    </xf>
    <xf numFmtId="0" fontId="27" fillId="2" borderId="3" xfId="1" applyFont="1" applyFill="1" applyBorder="1" applyAlignment="1">
      <alignment horizontal="left" vertical="center"/>
    </xf>
    <xf numFmtId="0" fontId="27" fillId="2" borderId="3" xfId="1" applyFont="1" applyFill="1" applyBorder="1" applyAlignment="1">
      <alignment vertical="center"/>
    </xf>
    <xf numFmtId="0" fontId="27" fillId="2" borderId="2" xfId="1" applyFont="1" applyFill="1" applyBorder="1" applyAlignment="1">
      <alignment horizontal="left" vertical="center"/>
    </xf>
    <xf numFmtId="38" fontId="27" fillId="2" borderId="2" xfId="1" applyNumberFormat="1" applyFont="1" applyFill="1" applyBorder="1" applyAlignment="1">
      <alignment vertical="center"/>
    </xf>
    <xf numFmtId="38" fontId="27" fillId="2" borderId="2" xfId="1" applyNumberFormat="1" applyFont="1" applyFill="1" applyBorder="1" applyAlignment="1">
      <alignment horizontal="left" vertical="center"/>
    </xf>
    <xf numFmtId="0" fontId="27" fillId="2" borderId="2" xfId="1" applyFont="1" applyFill="1" applyBorder="1" applyAlignment="1">
      <alignment vertical="center"/>
    </xf>
    <xf numFmtId="38" fontId="27" fillId="2" borderId="1" xfId="1" applyNumberFormat="1" applyFont="1" applyFill="1" applyBorder="1" applyAlignment="1">
      <alignment horizontal="left" vertical="center"/>
    </xf>
    <xf numFmtId="38" fontId="27" fillId="2" borderId="1" xfId="1" applyNumberFormat="1" applyFont="1" applyFill="1" applyBorder="1" applyAlignment="1">
      <alignment vertical="center"/>
    </xf>
    <xf numFmtId="38" fontId="2" fillId="0" borderId="183" xfId="2" applyFont="1" applyBorder="1" applyAlignment="1">
      <alignment vertical="center"/>
    </xf>
    <xf numFmtId="38" fontId="2" fillId="0" borderId="184" xfId="2" applyFont="1" applyBorder="1" applyAlignment="1">
      <alignment vertical="center"/>
    </xf>
    <xf numFmtId="38" fontId="2" fillId="0" borderId="185" xfId="2" applyFont="1" applyBorder="1" applyAlignment="1">
      <alignment vertical="center"/>
    </xf>
    <xf numFmtId="38" fontId="19" fillId="0" borderId="5" xfId="2" applyFont="1" applyBorder="1" applyAlignment="1">
      <alignment vertical="center"/>
    </xf>
    <xf numFmtId="38" fontId="2" fillId="0" borderId="5" xfId="2" applyFont="1" applyBorder="1" applyAlignment="1">
      <alignment vertical="center"/>
    </xf>
    <xf numFmtId="38" fontId="2" fillId="0" borderId="152" xfId="2" applyFont="1" applyBorder="1" applyAlignment="1" applyProtection="1">
      <alignment vertical="center"/>
      <protection locked="0"/>
    </xf>
    <xf numFmtId="38" fontId="2" fillId="0" borderId="186" xfId="2" applyFont="1" applyBorder="1" applyAlignment="1">
      <alignment vertical="center"/>
    </xf>
    <xf numFmtId="38" fontId="2" fillId="0" borderId="158" xfId="2" applyFont="1" applyBorder="1" applyAlignment="1">
      <alignment vertical="center"/>
    </xf>
    <xf numFmtId="38" fontId="2" fillId="0" borderId="157" xfId="2" applyFont="1" applyBorder="1" applyAlignment="1">
      <alignment vertical="center"/>
    </xf>
    <xf numFmtId="0" fontId="19" fillId="0" borderId="2" xfId="1" applyFont="1" applyBorder="1" applyAlignment="1">
      <alignment vertical="center"/>
    </xf>
    <xf numFmtId="14" fontId="2" fillId="0" borderId="0" xfId="1" applyNumberFormat="1" applyFont="1" applyAlignment="1">
      <alignment vertical="center"/>
    </xf>
    <xf numFmtId="0" fontId="58" fillId="0" borderId="116" xfId="0" applyFont="1" applyBorder="1" applyAlignment="1">
      <alignment horizontal="center" vertical="center" wrapText="1"/>
    </xf>
    <xf numFmtId="0" fontId="58" fillId="0" borderId="116" xfId="0" applyFont="1" applyBorder="1" applyAlignment="1">
      <alignment vertical="center" wrapText="1"/>
    </xf>
    <xf numFmtId="0" fontId="58" fillId="5" borderId="116" xfId="0" applyFont="1" applyFill="1" applyBorder="1" applyAlignment="1">
      <alignment horizontal="center" vertical="center" wrapText="1"/>
    </xf>
    <xf numFmtId="0" fontId="58" fillId="5" borderId="116" xfId="0" applyFont="1" applyFill="1" applyBorder="1" applyAlignment="1">
      <alignment vertical="center" wrapText="1"/>
    </xf>
    <xf numFmtId="49" fontId="58" fillId="5" borderId="11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vertical="center" wrapText="1"/>
    </xf>
    <xf numFmtId="193" fontId="58" fillId="0" borderId="0" xfId="0" applyNumberFormat="1" applyFont="1" applyAlignment="1">
      <alignment vertical="center" wrapText="1"/>
    </xf>
    <xf numFmtId="0" fontId="58" fillId="0" borderId="0" xfId="0" applyFont="1" applyAlignment="1">
      <alignment horizontal="left" vertical="center" wrapText="1"/>
    </xf>
    <xf numFmtId="0" fontId="59" fillId="0" borderId="116" xfId="8" applyBorder="1" applyAlignment="1">
      <alignment vertical="center" wrapText="1"/>
    </xf>
    <xf numFmtId="0" fontId="59" fillId="5" borderId="116" xfId="8" applyFill="1" applyBorder="1" applyAlignment="1">
      <alignment vertical="center" wrapText="1"/>
    </xf>
    <xf numFmtId="0" fontId="59" fillId="5" borderId="188" xfId="8" applyFill="1" applyBorder="1" applyAlignment="1">
      <alignment vertical="center" wrapText="1"/>
    </xf>
    <xf numFmtId="0" fontId="59" fillId="5" borderId="189" xfId="8" applyFill="1" applyBorder="1" applyAlignment="1">
      <alignment vertical="center" wrapText="1"/>
    </xf>
    <xf numFmtId="0" fontId="58" fillId="6" borderId="116" xfId="0" applyFont="1" applyFill="1" applyBorder="1" applyAlignment="1">
      <alignment horizontal="center" vertical="center" wrapText="1"/>
    </xf>
    <xf numFmtId="0" fontId="62" fillId="0" borderId="116" xfId="0" applyFont="1" applyBorder="1" applyAlignment="1">
      <alignment vertical="center" wrapText="1"/>
    </xf>
    <xf numFmtId="0" fontId="62" fillId="0" borderId="116" xfId="0" applyFont="1" applyBorder="1" applyAlignment="1">
      <alignment horizontal="left" vertical="center" wrapText="1"/>
    </xf>
    <xf numFmtId="0" fontId="62" fillId="5" borderId="116" xfId="0" applyFont="1" applyFill="1" applyBorder="1" applyAlignment="1">
      <alignment vertical="center" wrapText="1"/>
    </xf>
    <xf numFmtId="0" fontId="62" fillId="5" borderId="116" xfId="0" applyFont="1" applyFill="1" applyBorder="1" applyAlignment="1">
      <alignment horizontal="left" vertical="center" wrapText="1"/>
    </xf>
    <xf numFmtId="0" fontId="62" fillId="5" borderId="188" xfId="0" applyFont="1" applyFill="1" applyBorder="1" applyAlignment="1">
      <alignment horizontal="left" vertical="center" wrapText="1"/>
    </xf>
    <xf numFmtId="0" fontId="62" fillId="5" borderId="189" xfId="0" applyFont="1" applyFill="1" applyBorder="1" applyAlignment="1">
      <alignment horizontal="left" vertical="center" wrapText="1"/>
    </xf>
    <xf numFmtId="38" fontId="25" fillId="0" borderId="0" xfId="5" applyFont="1" applyProtection="1">
      <alignment vertical="center"/>
    </xf>
    <xf numFmtId="38" fontId="19" fillId="0" borderId="0" xfId="5" applyFont="1" applyProtection="1">
      <alignment vertical="center"/>
    </xf>
    <xf numFmtId="38" fontId="2" fillId="0" borderId="0" xfId="5" applyFont="1" applyProtection="1">
      <alignment vertical="center"/>
    </xf>
    <xf numFmtId="0" fontId="58" fillId="5" borderId="193" xfId="0" applyFont="1" applyFill="1" applyBorder="1" applyAlignment="1">
      <alignment horizontal="center" vertical="center" wrapText="1"/>
    </xf>
    <xf numFmtId="0" fontId="58" fillId="5" borderId="189" xfId="0" applyFont="1" applyFill="1" applyBorder="1" applyAlignment="1">
      <alignment horizontal="center" vertical="center" wrapText="1"/>
    </xf>
    <xf numFmtId="0" fontId="19" fillId="2" borderId="0" xfId="1" applyFont="1" applyFill="1" applyAlignment="1">
      <alignment horizontal="right" vertical="center" wrapText="1"/>
    </xf>
    <xf numFmtId="0" fontId="27" fillId="0" borderId="0" xfId="1" applyFont="1" applyAlignment="1">
      <alignment horizontal="right" vertical="center"/>
    </xf>
    <xf numFmtId="38" fontId="19" fillId="0" borderId="29" xfId="5" applyFont="1" applyBorder="1">
      <alignment vertical="center"/>
    </xf>
    <xf numFmtId="38" fontId="27" fillId="0" borderId="28" xfId="5" applyFont="1" applyBorder="1">
      <alignment vertical="center"/>
    </xf>
    <xf numFmtId="38" fontId="5" fillId="0" borderId="29" xfId="5" applyFont="1" applyBorder="1">
      <alignment vertical="center"/>
    </xf>
    <xf numFmtId="38" fontId="2" fillId="0" borderId="29" xfId="5" applyFont="1" applyBorder="1" applyProtection="1">
      <alignment vertical="center"/>
      <protection locked="0"/>
    </xf>
    <xf numFmtId="38" fontId="2" fillId="0" borderId="122" xfId="5" applyFont="1" applyBorder="1" applyProtection="1">
      <alignment vertical="center"/>
      <protection locked="0"/>
    </xf>
    <xf numFmtId="0" fontId="6" fillId="5" borderId="0" xfId="1" applyFont="1" applyFill="1" applyAlignment="1">
      <alignment vertical="center"/>
    </xf>
    <xf numFmtId="0" fontId="54" fillId="5" borderId="0" xfId="1" applyFont="1" applyFill="1" applyAlignment="1">
      <alignment vertical="center"/>
    </xf>
    <xf numFmtId="38" fontId="64" fillId="5" borderId="0" xfId="5" applyFont="1" applyFill="1">
      <alignment vertical="center"/>
    </xf>
    <xf numFmtId="38" fontId="27" fillId="5" borderId="0" xfId="5" applyFont="1" applyFill="1">
      <alignment vertical="center"/>
    </xf>
    <xf numFmtId="0" fontId="11" fillId="7" borderId="3" xfId="1" applyFont="1" applyFill="1" applyBorder="1" applyAlignment="1">
      <alignment horizontal="right" vertical="center"/>
    </xf>
    <xf numFmtId="0" fontId="11" fillId="7" borderId="1" xfId="1" applyFont="1" applyFill="1" applyBorder="1" applyAlignment="1">
      <alignment horizontal="right" vertical="center"/>
    </xf>
    <xf numFmtId="38" fontId="19" fillId="5" borderId="23" xfId="5" applyFont="1" applyFill="1" applyBorder="1">
      <alignment vertical="center"/>
    </xf>
    <xf numFmtId="38" fontId="27" fillId="5" borderId="22" xfId="5" applyFont="1" applyFill="1" applyBorder="1">
      <alignment vertical="center"/>
    </xf>
    <xf numFmtId="38" fontId="5" fillId="5" borderId="23" xfId="5" applyFont="1" applyFill="1" applyBorder="1">
      <alignment vertical="center"/>
    </xf>
    <xf numFmtId="38" fontId="2" fillId="5" borderId="23" xfId="5" applyFont="1" applyFill="1" applyBorder="1" applyProtection="1">
      <alignment vertical="center"/>
      <protection locked="0"/>
    </xf>
    <xf numFmtId="38" fontId="2" fillId="5" borderId="140" xfId="5" applyFont="1" applyFill="1" applyBorder="1" applyProtection="1">
      <alignment vertical="center"/>
      <protection locked="0"/>
    </xf>
    <xf numFmtId="178" fontId="67" fillId="2" borderId="4" xfId="1" applyNumberFormat="1" applyFont="1" applyFill="1" applyBorder="1" applyAlignment="1">
      <alignment horizontal="left" vertical="center"/>
    </xf>
    <xf numFmtId="178" fontId="67" fillId="2" borderId="1" xfId="1" applyNumberFormat="1" applyFont="1" applyFill="1" applyBorder="1" applyAlignment="1">
      <alignment horizontal="left" vertical="center"/>
    </xf>
    <xf numFmtId="178" fontId="67" fillId="2" borderId="3" xfId="1" applyNumberFormat="1" applyFont="1" applyFill="1" applyBorder="1" applyAlignment="1">
      <alignment horizontal="left" vertical="center"/>
    </xf>
    <xf numFmtId="178" fontId="67" fillId="2" borderId="2" xfId="1" applyNumberFormat="1" applyFont="1" applyFill="1" applyBorder="1" applyAlignment="1">
      <alignment horizontal="left" vertical="center"/>
    </xf>
    <xf numFmtId="0" fontId="68" fillId="5" borderId="3" xfId="1" applyFont="1" applyFill="1" applyBorder="1" applyAlignment="1">
      <alignment vertical="center"/>
    </xf>
    <xf numFmtId="0" fontId="67" fillId="5" borderId="0" xfId="1" applyFont="1" applyFill="1" applyAlignment="1">
      <alignment vertical="center"/>
    </xf>
    <xf numFmtId="0" fontId="19" fillId="5" borderId="0" xfId="1" applyFont="1" applyFill="1" applyAlignment="1">
      <alignment vertical="center"/>
    </xf>
    <xf numFmtId="20" fontId="19" fillId="5" borderId="0" xfId="1" applyNumberFormat="1" applyFont="1" applyFill="1" applyAlignment="1">
      <alignment vertical="center"/>
    </xf>
    <xf numFmtId="0" fontId="67" fillId="0" borderId="0" xfId="1" applyFont="1" applyAlignment="1">
      <alignment vertical="center"/>
    </xf>
    <xf numFmtId="38" fontId="67" fillId="0" borderId="0" xfId="1" applyNumberFormat="1" applyFont="1" applyAlignment="1">
      <alignment vertical="center"/>
    </xf>
    <xf numFmtId="0" fontId="69" fillId="0" borderId="0" xfId="1" applyFont="1" applyAlignment="1">
      <alignment vertical="center"/>
    </xf>
    <xf numFmtId="0" fontId="69" fillId="5" borderId="0" xfId="1" applyFont="1" applyFill="1" applyAlignment="1">
      <alignment vertical="center"/>
    </xf>
    <xf numFmtId="0" fontId="65" fillId="5" borderId="0" xfId="0" applyFont="1" applyFill="1">
      <alignment vertical="center"/>
    </xf>
    <xf numFmtId="0" fontId="67" fillId="0" borderId="0" xfId="4" applyFont="1" applyAlignment="1">
      <alignment vertical="center"/>
    </xf>
    <xf numFmtId="0" fontId="71" fillId="0" borderId="111" xfId="4" applyFont="1" applyBorder="1" applyAlignment="1">
      <alignment vertical="center"/>
    </xf>
    <xf numFmtId="0" fontId="72" fillId="0" borderId="0" xfId="4" applyFont="1" applyAlignment="1">
      <alignment vertical="center"/>
    </xf>
    <xf numFmtId="55" fontId="72" fillId="0" borderId="0" xfId="4" applyNumberFormat="1" applyFont="1" applyAlignment="1">
      <alignment vertical="center"/>
    </xf>
    <xf numFmtId="0" fontId="66" fillId="0" borderId="0" xfId="4" applyFont="1" applyAlignment="1">
      <alignment vertical="center"/>
    </xf>
    <xf numFmtId="31" fontId="67" fillId="0" borderId="0" xfId="4" applyNumberFormat="1" applyFont="1" applyAlignment="1">
      <alignment vertical="center"/>
    </xf>
    <xf numFmtId="49" fontId="67" fillId="0" borderId="0" xfId="4" applyNumberFormat="1" applyFont="1" applyAlignment="1">
      <alignment vertical="center"/>
    </xf>
    <xf numFmtId="0" fontId="70" fillId="0" borderId="0" xfId="4" applyFont="1" applyAlignment="1">
      <alignment vertical="center"/>
    </xf>
    <xf numFmtId="0" fontId="73" fillId="0" borderId="0" xfId="4" applyFont="1" applyAlignment="1">
      <alignment vertical="center"/>
    </xf>
    <xf numFmtId="0" fontId="69" fillId="0" borderId="0" xfId="4" applyFont="1" applyAlignment="1">
      <alignment vertical="center"/>
    </xf>
    <xf numFmtId="0" fontId="69" fillId="0" borderId="5" xfId="4" applyFont="1" applyBorder="1" applyAlignment="1">
      <alignment vertical="center"/>
    </xf>
    <xf numFmtId="0" fontId="74" fillId="0" borderId="41" xfId="4" applyFont="1" applyBorder="1" applyAlignment="1">
      <alignment vertical="center"/>
    </xf>
    <xf numFmtId="0" fontId="74" fillId="0" borderId="39" xfId="4" applyFont="1" applyBorder="1" applyAlignment="1">
      <alignment vertical="center"/>
    </xf>
    <xf numFmtId="0" fontId="74" fillId="0" borderId="65" xfId="4" applyFont="1" applyBorder="1" applyAlignment="1">
      <alignment vertical="center"/>
    </xf>
    <xf numFmtId="0" fontId="70" fillId="0" borderId="41" xfId="4" applyFont="1" applyBorder="1" applyAlignment="1">
      <alignment horizontal="center" vertical="center"/>
    </xf>
    <xf numFmtId="0" fontId="70" fillId="0" borderId="39" xfId="4" applyFont="1" applyBorder="1" applyAlignment="1">
      <alignment horizontal="center" vertical="center"/>
    </xf>
    <xf numFmtId="0" fontId="72" fillId="0" borderId="65" xfId="4" applyFont="1" applyBorder="1" applyAlignment="1">
      <alignment vertical="center"/>
    </xf>
    <xf numFmtId="0" fontId="74" fillId="0" borderId="45" xfId="4" applyFont="1" applyBorder="1" applyAlignment="1">
      <alignment vertical="center"/>
    </xf>
    <xf numFmtId="0" fontId="74" fillId="0" borderId="0" xfId="4" applyFont="1" applyAlignment="1">
      <alignment vertical="center"/>
    </xf>
    <xf numFmtId="38" fontId="77" fillId="0" borderId="0" xfId="5" applyFont="1" applyProtection="1">
      <alignment vertical="center"/>
    </xf>
    <xf numFmtId="38" fontId="77" fillId="0" borderId="82" xfId="5" applyFont="1" applyBorder="1" applyProtection="1">
      <alignment vertical="center"/>
    </xf>
    <xf numFmtId="38" fontId="77" fillId="0" borderId="91" xfId="5" applyFont="1" applyBorder="1" applyProtection="1">
      <alignment vertical="center"/>
    </xf>
    <xf numFmtId="0" fontId="78" fillId="0" borderId="41" xfId="4" applyFont="1" applyBorder="1" applyAlignment="1">
      <alignment horizontal="center" vertical="center"/>
    </xf>
    <xf numFmtId="0" fontId="78" fillId="0" borderId="39" xfId="4" applyFont="1" applyBorder="1" applyAlignment="1">
      <alignment horizontal="center" vertical="center"/>
    </xf>
    <xf numFmtId="38" fontId="77" fillId="0" borderId="45" xfId="5" applyFont="1" applyBorder="1" applyProtection="1">
      <alignment vertical="center"/>
    </xf>
    <xf numFmtId="38" fontId="77" fillId="0" borderId="85" xfId="4" applyNumberFormat="1" applyFont="1" applyBorder="1" applyAlignment="1">
      <alignment vertical="center"/>
    </xf>
    <xf numFmtId="0" fontId="78" fillId="0" borderId="0" xfId="4" applyFont="1" applyAlignment="1">
      <alignment vertical="center"/>
    </xf>
    <xf numFmtId="38" fontId="69" fillId="0" borderId="0" xfId="5" applyFont="1">
      <alignment vertical="center"/>
    </xf>
    <xf numFmtId="38" fontId="77" fillId="0" borderId="0" xfId="5" applyFont="1">
      <alignment vertical="center"/>
    </xf>
    <xf numFmtId="38" fontId="77" fillId="0" borderId="0" xfId="4" applyNumberFormat="1" applyFont="1" applyAlignment="1">
      <alignment vertical="center"/>
    </xf>
    <xf numFmtId="0" fontId="77" fillId="0" borderId="0" xfId="4" applyFont="1" applyAlignment="1">
      <alignment vertical="center"/>
    </xf>
    <xf numFmtId="0" fontId="71" fillId="0" borderId="0" xfId="4" applyFont="1" applyAlignment="1">
      <alignment vertical="center"/>
    </xf>
    <xf numFmtId="38" fontId="67" fillId="0" borderId="0" xfId="4" applyNumberFormat="1" applyFont="1" applyAlignment="1">
      <alignment vertical="center"/>
    </xf>
    <xf numFmtId="0" fontId="69" fillId="0" borderId="77" xfId="4" applyFont="1" applyBorder="1" applyAlignment="1">
      <alignment horizontal="center" vertical="center"/>
    </xf>
    <xf numFmtId="0" fontId="69" fillId="0" borderId="76" xfId="4" applyFont="1" applyBorder="1" applyAlignment="1">
      <alignment horizontal="center" vertical="center"/>
    </xf>
    <xf numFmtId="0" fontId="69" fillId="0" borderId="74" xfId="4" applyFont="1" applyBorder="1" applyAlignment="1">
      <alignment horizontal="center" vertical="center"/>
    </xf>
    <xf numFmtId="0" fontId="69" fillId="0" borderId="4" xfId="4" applyFont="1" applyBorder="1" applyAlignment="1">
      <alignment vertical="center"/>
    </xf>
    <xf numFmtId="0" fontId="79" fillId="0" borderId="111" xfId="4" applyFont="1" applyBorder="1" applyAlignment="1">
      <alignment vertical="center"/>
    </xf>
    <xf numFmtId="0" fontId="69" fillId="0" borderId="65" xfId="4" applyFont="1" applyBorder="1" applyAlignment="1">
      <alignment vertical="center"/>
    </xf>
    <xf numFmtId="0" fontId="74" fillId="0" borderId="85" xfId="4" applyFont="1" applyBorder="1" applyAlignment="1">
      <alignment vertical="center"/>
    </xf>
    <xf numFmtId="0" fontId="80" fillId="0" borderId="3" xfId="1" applyFont="1" applyBorder="1" applyAlignment="1">
      <alignment horizontal="right" vertical="center"/>
    </xf>
    <xf numFmtId="0" fontId="69" fillId="0" borderId="82" xfId="4" applyFont="1" applyBorder="1" applyAlignment="1">
      <alignment vertical="center"/>
    </xf>
    <xf numFmtId="0" fontId="69" fillId="0" borderId="143" xfId="4" applyFont="1" applyBorder="1" applyAlignment="1">
      <alignment horizontal="center" vertical="center"/>
    </xf>
    <xf numFmtId="0" fontId="69" fillId="0" borderId="142" xfId="4" applyFont="1" applyBorder="1" applyAlignment="1">
      <alignment horizontal="center" vertical="center"/>
    </xf>
    <xf numFmtId="0" fontId="67" fillId="5" borderId="120" xfId="1" applyFont="1" applyFill="1" applyBorder="1" applyAlignment="1">
      <alignment vertical="center" shrinkToFit="1"/>
    </xf>
    <xf numFmtId="38" fontId="70" fillId="0" borderId="134" xfId="5" applyFont="1" applyBorder="1" applyProtection="1">
      <alignment vertical="center"/>
      <protection locked="0"/>
    </xf>
    <xf numFmtId="38" fontId="70" fillId="0" borderId="0" xfId="5" applyFont="1">
      <alignment vertical="center"/>
    </xf>
    <xf numFmtId="0" fontId="67" fillId="5" borderId="42" xfId="1" applyFont="1" applyFill="1" applyBorder="1" applyAlignment="1">
      <alignment vertical="center" shrinkToFit="1"/>
    </xf>
    <xf numFmtId="38" fontId="82" fillId="0" borderId="43" xfId="5" applyFont="1" applyBorder="1">
      <alignment vertical="center"/>
    </xf>
    <xf numFmtId="38" fontId="82" fillId="0" borderId="42" xfId="5" applyFont="1" applyBorder="1">
      <alignment vertical="center"/>
    </xf>
    <xf numFmtId="38" fontId="72" fillId="0" borderId="40" xfId="5" applyFont="1" applyBorder="1">
      <alignment vertical="center"/>
    </xf>
    <xf numFmtId="38" fontId="67" fillId="0" borderId="39" xfId="5" applyFont="1" applyBorder="1">
      <alignment vertical="center"/>
    </xf>
    <xf numFmtId="38" fontId="66" fillId="0" borderId="40" xfId="5" applyFont="1" applyBorder="1">
      <alignment vertical="center"/>
    </xf>
    <xf numFmtId="38" fontId="70" fillId="0" borderId="40" xfId="5" applyFont="1" applyBorder="1" applyProtection="1">
      <alignment vertical="center"/>
      <protection locked="0"/>
    </xf>
    <xf numFmtId="0" fontId="67" fillId="0" borderId="71" xfId="1" applyFont="1" applyBorder="1" applyAlignment="1">
      <alignment vertical="center" shrinkToFit="1"/>
    </xf>
    <xf numFmtId="0" fontId="67" fillId="0" borderId="42" xfId="1" applyFont="1" applyBorder="1" applyAlignment="1">
      <alignment vertical="center" shrinkToFit="1"/>
    </xf>
    <xf numFmtId="0" fontId="67" fillId="0" borderId="31" xfId="1" applyFont="1" applyBorder="1" applyAlignment="1">
      <alignment vertical="center" shrinkToFit="1"/>
    </xf>
    <xf numFmtId="38" fontId="82" fillId="0" borderId="32" xfId="5" applyFont="1" applyBorder="1">
      <alignment vertical="center"/>
    </xf>
    <xf numFmtId="0" fontId="65" fillId="0" borderId="0" xfId="0" applyFont="1">
      <alignment vertical="center"/>
    </xf>
    <xf numFmtId="0" fontId="72" fillId="0" borderId="34" xfId="4" applyFont="1" applyBorder="1" applyAlignment="1">
      <alignment vertical="center"/>
    </xf>
    <xf numFmtId="0" fontId="72" fillId="0" borderId="5" xfId="4" applyFont="1" applyBorder="1" applyAlignment="1">
      <alignment vertical="center"/>
    </xf>
    <xf numFmtId="0" fontId="83" fillId="0" borderId="5" xfId="4" applyFont="1" applyBorder="1" applyAlignment="1">
      <alignment vertical="center"/>
    </xf>
    <xf numFmtId="0" fontId="67" fillId="0" borderId="5" xfId="4" applyFont="1" applyBorder="1" applyAlignment="1">
      <alignment vertical="center"/>
    </xf>
    <xf numFmtId="38" fontId="82" fillId="0" borderId="146" xfId="5" applyFont="1" applyBorder="1">
      <alignment vertical="center"/>
    </xf>
    <xf numFmtId="0" fontId="83" fillId="0" borderId="0" xfId="4" applyFont="1" applyAlignment="1">
      <alignment vertical="center"/>
    </xf>
    <xf numFmtId="38" fontId="82" fillId="0" borderId="0" xfId="5" applyFont="1">
      <alignment vertical="center"/>
    </xf>
    <xf numFmtId="0" fontId="71" fillId="0" borderId="111" xfId="1" applyFont="1" applyBorder="1" applyAlignment="1">
      <alignment vertical="center"/>
    </xf>
    <xf numFmtId="0" fontId="72" fillId="0" borderId="0" xfId="1" applyFont="1" applyAlignment="1">
      <alignment vertical="center"/>
    </xf>
    <xf numFmtId="55" fontId="72" fillId="0" borderId="0" xfId="1" applyNumberFormat="1" applyFont="1" applyAlignment="1">
      <alignment vertical="center"/>
    </xf>
    <xf numFmtId="0" fontId="66" fillId="0" borderId="0" xfId="1" applyFont="1" applyAlignment="1">
      <alignment vertical="center"/>
    </xf>
    <xf numFmtId="31" fontId="67" fillId="0" borderId="0" xfId="1" applyNumberFormat="1" applyFont="1" applyAlignment="1">
      <alignment vertical="center"/>
    </xf>
    <xf numFmtId="0" fontId="73" fillId="0" borderId="0" xfId="1" applyFont="1" applyAlignment="1">
      <alignment vertical="center"/>
    </xf>
    <xf numFmtId="0" fontId="70" fillId="0" borderId="0" xfId="1" applyFont="1" applyAlignment="1">
      <alignment vertical="center"/>
    </xf>
    <xf numFmtId="0" fontId="74" fillId="0" borderId="41" xfId="1" applyFont="1" applyBorder="1" applyAlignment="1">
      <alignment vertical="center"/>
    </xf>
    <xf numFmtId="0" fontId="74" fillId="0" borderId="39" xfId="1" applyFont="1" applyBorder="1" applyAlignment="1">
      <alignment vertical="center"/>
    </xf>
    <xf numFmtId="0" fontId="74" fillId="0" borderId="65" xfId="1" applyFont="1" applyBorder="1" applyAlignment="1">
      <alignment vertical="center"/>
    </xf>
    <xf numFmtId="0" fontId="70" fillId="0" borderId="41" xfId="1" applyFont="1" applyBorder="1" applyAlignment="1">
      <alignment horizontal="center" vertical="center"/>
    </xf>
    <xf numFmtId="0" fontId="70" fillId="0" borderId="39" xfId="1" applyFont="1" applyBorder="1" applyAlignment="1">
      <alignment horizontal="center" vertical="center"/>
    </xf>
    <xf numFmtId="0" fontId="72" fillId="0" borderId="65" xfId="1" applyFont="1" applyBorder="1" applyAlignment="1">
      <alignment vertical="center"/>
    </xf>
    <xf numFmtId="0" fontId="74" fillId="0" borderId="0" xfId="1" applyFont="1" applyAlignment="1">
      <alignment vertical="center"/>
    </xf>
    <xf numFmtId="0" fontId="78" fillId="0" borderId="41" xfId="1" applyFont="1" applyBorder="1" applyAlignment="1">
      <alignment horizontal="center" vertical="center"/>
    </xf>
    <xf numFmtId="0" fontId="78" fillId="0" borderId="39" xfId="1" applyFont="1" applyBorder="1" applyAlignment="1">
      <alignment horizontal="center" vertical="center"/>
    </xf>
    <xf numFmtId="38" fontId="77" fillId="0" borderId="0" xfId="2" applyFont="1" applyAlignment="1">
      <alignment vertical="center"/>
    </xf>
    <xf numFmtId="0" fontId="78" fillId="0" borderId="0" xfId="1" applyFont="1" applyAlignment="1">
      <alignment vertical="center"/>
    </xf>
    <xf numFmtId="38" fontId="77" fillId="0" borderId="0" xfId="1" applyNumberFormat="1" applyFont="1" applyAlignment="1">
      <alignment vertical="center"/>
    </xf>
    <xf numFmtId="0" fontId="77" fillId="0" borderId="0" xfId="1" applyFont="1" applyAlignment="1">
      <alignment vertical="center"/>
    </xf>
    <xf numFmtId="0" fontId="69" fillId="0" borderId="73" xfId="4" applyFont="1" applyBorder="1" applyAlignment="1">
      <alignment horizontal="center" vertical="center"/>
    </xf>
    <xf numFmtId="0" fontId="69" fillId="0" borderId="72" xfId="4" applyFont="1" applyBorder="1" applyAlignment="1">
      <alignment horizontal="center" vertical="center"/>
    </xf>
    <xf numFmtId="38" fontId="67" fillId="0" borderId="0" xfId="2" applyFont="1" applyAlignment="1">
      <alignment vertical="center"/>
    </xf>
    <xf numFmtId="38" fontId="27" fillId="0" borderId="0" xfId="5" applyFont="1" applyFill="1" applyProtection="1">
      <alignment vertical="center"/>
    </xf>
    <xf numFmtId="38" fontId="25" fillId="0" borderId="0" xfId="5" applyFont="1" applyFill="1" applyAlignment="1" applyProtection="1">
      <alignment vertical="center"/>
      <protection locked="0"/>
    </xf>
    <xf numFmtId="38" fontId="2" fillId="0" borderId="157" xfId="5" applyFont="1" applyBorder="1" applyProtection="1">
      <alignment vertical="center"/>
      <protection locked="0"/>
    </xf>
    <xf numFmtId="0" fontId="25" fillId="0" borderId="23" xfId="4" applyFont="1" applyBorder="1" applyAlignment="1">
      <alignment vertical="center"/>
    </xf>
    <xf numFmtId="38" fontId="21" fillId="0" borderId="21" xfId="5" applyFont="1" applyFill="1" applyBorder="1" applyAlignment="1">
      <alignment vertical="center"/>
    </xf>
    <xf numFmtId="38" fontId="21" fillId="0" borderId="6" xfId="5" applyFont="1" applyFill="1" applyBorder="1" applyAlignment="1">
      <alignment vertical="center"/>
    </xf>
    <xf numFmtId="0" fontId="24" fillId="0" borderId="0" xfId="1" applyFont="1" applyAlignment="1" applyProtection="1">
      <alignment vertical="center"/>
      <protection hidden="1"/>
    </xf>
    <xf numFmtId="0" fontId="84" fillId="0" borderId="0" xfId="0" applyFont="1">
      <alignment vertical="center"/>
    </xf>
    <xf numFmtId="0" fontId="1" fillId="0" borderId="22" xfId="4" applyBorder="1" applyAlignment="1">
      <alignment vertical="center"/>
    </xf>
    <xf numFmtId="0" fontId="11" fillId="7" borderId="2" xfId="1" applyFont="1" applyFill="1" applyBorder="1" applyAlignment="1">
      <alignment horizontal="right" vertical="center"/>
    </xf>
    <xf numFmtId="38" fontId="5" fillId="0" borderId="23" xfId="5" applyFont="1" applyBorder="1">
      <alignment vertical="center"/>
    </xf>
    <xf numFmtId="38" fontId="5" fillId="0" borderId="26" xfId="5" applyFont="1" applyBorder="1">
      <alignment vertical="center"/>
    </xf>
    <xf numFmtId="38" fontId="25" fillId="0" borderId="200" xfId="2" applyFont="1" applyBorder="1" applyAlignment="1">
      <alignment vertical="center"/>
    </xf>
    <xf numFmtId="38" fontId="2" fillId="0" borderId="157" xfId="2" applyFont="1" applyBorder="1" applyAlignment="1" applyProtection="1">
      <alignment vertical="center"/>
      <protection locked="0"/>
    </xf>
    <xf numFmtId="0" fontId="18" fillId="5" borderId="116" xfId="0" applyFont="1" applyFill="1" applyBorder="1" applyAlignment="1">
      <alignment vertical="center" wrapText="1"/>
    </xf>
    <xf numFmtId="0" fontId="18" fillId="0" borderId="116" xfId="0" applyFont="1" applyBorder="1" applyAlignment="1">
      <alignment vertical="center" wrapText="1"/>
    </xf>
    <xf numFmtId="0" fontId="0" fillId="0" borderId="116" xfId="0" applyBorder="1" applyAlignment="1">
      <alignment vertical="center" wrapText="1"/>
    </xf>
    <xf numFmtId="0" fontId="85" fillId="0" borderId="116" xfId="0" applyFont="1" applyBorder="1" applyAlignment="1">
      <alignment horizontal="left" vertical="center" wrapText="1"/>
    </xf>
    <xf numFmtId="38" fontId="25" fillId="0" borderId="0" xfId="5" applyFont="1" applyBorder="1">
      <alignment vertical="center"/>
    </xf>
    <xf numFmtId="38" fontId="27" fillId="0" borderId="0" xfId="5" applyFont="1" applyBorder="1">
      <alignment vertical="center"/>
    </xf>
    <xf numFmtId="38" fontId="5" fillId="0" borderId="0" xfId="5" applyFont="1" applyBorder="1" applyAlignment="1">
      <alignment vertical="center"/>
    </xf>
    <xf numFmtId="182" fontId="27" fillId="0" borderId="47" xfId="1" applyNumberFormat="1" applyFont="1" applyBorder="1" applyAlignment="1">
      <alignment vertical="center" shrinkToFit="1"/>
    </xf>
    <xf numFmtId="182" fontId="27" fillId="0" borderId="128" xfId="1" applyNumberFormat="1" applyFont="1" applyBorder="1" applyAlignment="1">
      <alignment vertical="center" shrinkToFit="1"/>
    </xf>
    <xf numFmtId="0" fontId="27" fillId="3" borderId="47" xfId="1" applyFont="1" applyFill="1" applyBorder="1" applyAlignment="1">
      <alignment vertical="center" shrinkToFit="1"/>
    </xf>
    <xf numFmtId="182" fontId="27" fillId="3" borderId="47" xfId="1" applyNumberFormat="1" applyFont="1" applyFill="1" applyBorder="1" applyAlignment="1">
      <alignment vertical="center" shrinkToFit="1"/>
    </xf>
    <xf numFmtId="182" fontId="27" fillId="0" borderId="46" xfId="1" applyNumberFormat="1" applyFont="1" applyBorder="1" applyAlignment="1">
      <alignment vertical="center" shrinkToFit="1"/>
    </xf>
    <xf numFmtId="182" fontId="27" fillId="0" borderId="0" xfId="1" applyNumberFormat="1" applyFont="1" applyAlignment="1">
      <alignment vertical="center" shrinkToFit="1"/>
    </xf>
    <xf numFmtId="38" fontId="25" fillId="0" borderId="0" xfId="7" applyFont="1" applyFill="1" applyBorder="1" applyAlignment="1" applyProtection="1">
      <alignment vertical="center"/>
    </xf>
    <xf numFmtId="38" fontId="25" fillId="0" borderId="0" xfId="2" applyFont="1" applyBorder="1" applyAlignment="1">
      <alignment vertical="center"/>
    </xf>
    <xf numFmtId="38" fontId="19" fillId="0" borderId="0" xfId="2" applyFont="1" applyBorder="1" applyAlignment="1">
      <alignment vertical="center"/>
    </xf>
    <xf numFmtId="38" fontId="5" fillId="0" borderId="0" xfId="1" applyNumberFormat="1" applyFont="1" applyAlignment="1">
      <alignment vertical="center"/>
    </xf>
    <xf numFmtId="38" fontId="30" fillId="0" borderId="0" xfId="2" applyFont="1" applyBorder="1" applyAlignment="1">
      <alignment vertical="center"/>
    </xf>
    <xf numFmtId="38" fontId="30" fillId="0" borderId="0" xfId="2" applyFont="1" applyBorder="1" applyAlignment="1">
      <alignment vertical="center" shrinkToFit="1"/>
    </xf>
    <xf numFmtId="38" fontId="2" fillId="0" borderId="0" xfId="2" applyFont="1" applyBorder="1" applyAlignment="1" applyProtection="1">
      <alignment vertical="center"/>
    </xf>
    <xf numFmtId="182" fontId="27" fillId="8" borderId="42" xfId="1" applyNumberFormat="1" applyFont="1" applyFill="1" applyBorder="1" applyAlignment="1">
      <alignment vertical="center" shrinkToFit="1"/>
    </xf>
    <xf numFmtId="38" fontId="27" fillId="0" borderId="0" xfId="5" applyFont="1" applyBorder="1" applyProtection="1">
      <alignment vertical="center"/>
      <protection hidden="1"/>
    </xf>
    <xf numFmtId="0" fontId="67" fillId="0" borderId="120" xfId="1" applyFont="1" applyBorder="1" applyAlignment="1">
      <alignment vertical="center" shrinkToFit="1"/>
    </xf>
    <xf numFmtId="38" fontId="72" fillId="0" borderId="53" xfId="5" applyFont="1" applyFill="1" applyBorder="1">
      <alignment vertical="center"/>
    </xf>
    <xf numFmtId="38" fontId="67" fillId="0" borderId="22" xfId="5" applyFont="1" applyFill="1" applyBorder="1">
      <alignment vertical="center"/>
    </xf>
    <xf numFmtId="38" fontId="66" fillId="0" borderId="53" xfId="5" applyFont="1" applyFill="1" applyBorder="1">
      <alignment vertical="center"/>
    </xf>
    <xf numFmtId="38" fontId="70" fillId="0" borderId="23" xfId="5" applyFont="1" applyFill="1" applyBorder="1" applyProtection="1">
      <alignment vertical="center"/>
      <protection locked="0"/>
    </xf>
    <xf numFmtId="38" fontId="70" fillId="0" borderId="134" xfId="5" applyFont="1" applyFill="1" applyBorder="1" applyProtection="1">
      <alignment vertical="center"/>
      <protection locked="0"/>
    </xf>
    <xf numFmtId="182" fontId="27" fillId="8" borderId="67" xfId="1" applyNumberFormat="1" applyFont="1" applyFill="1" applyBorder="1" applyAlignment="1">
      <alignment vertical="center" shrinkToFit="1"/>
    </xf>
    <xf numFmtId="182" fontId="27" fillId="0" borderId="57" xfId="1" applyNumberFormat="1" applyFont="1" applyBorder="1" applyAlignment="1">
      <alignment vertical="center" shrinkToFit="1"/>
    </xf>
    <xf numFmtId="38" fontId="19" fillId="0" borderId="53" xfId="5" applyFont="1" applyFill="1" applyBorder="1">
      <alignment vertical="center"/>
    </xf>
    <xf numFmtId="38" fontId="24" fillId="0" borderId="52" xfId="5" applyFont="1" applyFill="1" applyBorder="1">
      <alignment vertical="center"/>
    </xf>
    <xf numFmtId="0" fontId="67" fillId="8" borderId="42" xfId="1" applyFont="1" applyFill="1" applyBorder="1" applyAlignment="1">
      <alignment vertical="center" shrinkToFit="1"/>
    </xf>
    <xf numFmtId="38" fontId="67" fillId="0" borderId="52" xfId="5" applyFont="1" applyFill="1" applyBorder="1">
      <alignment vertical="center"/>
    </xf>
    <xf numFmtId="38" fontId="70" fillId="0" borderId="53" xfId="5" applyFont="1" applyFill="1" applyBorder="1" applyProtection="1">
      <alignment vertical="center"/>
      <protection locked="0"/>
    </xf>
    <xf numFmtId="182" fontId="27" fillId="0" borderId="125" xfId="1" applyNumberFormat="1" applyFont="1" applyBorder="1" applyAlignment="1">
      <alignment vertical="center" shrinkToFit="1"/>
    </xf>
    <xf numFmtId="38" fontId="25" fillId="0" borderId="32" xfId="5" applyFont="1" applyBorder="1">
      <alignment vertical="center"/>
    </xf>
    <xf numFmtId="38" fontId="82" fillId="0" borderId="148" xfId="5" applyFont="1" applyBorder="1">
      <alignment vertical="center"/>
    </xf>
    <xf numFmtId="38" fontId="82" fillId="0" borderId="128" xfId="5" applyFont="1" applyBorder="1">
      <alignment vertical="center"/>
    </xf>
    <xf numFmtId="0" fontId="58" fillId="0" borderId="0" xfId="0" applyFont="1" applyAlignment="1">
      <alignment horizontal="left" vertical="center"/>
    </xf>
    <xf numFmtId="20" fontId="19" fillId="0" borderId="0" xfId="1" applyNumberFormat="1" applyFont="1" applyAlignment="1">
      <alignment vertical="center"/>
    </xf>
    <xf numFmtId="38" fontId="25" fillId="0" borderId="0" xfId="2" applyFont="1" applyFill="1" applyAlignment="1">
      <alignment vertical="center"/>
    </xf>
    <xf numFmtId="38" fontId="2" fillId="0" borderId="0" xfId="2" applyFont="1" applyFill="1" applyAlignment="1">
      <alignment vertical="center"/>
    </xf>
    <xf numFmtId="38" fontId="24" fillId="0" borderId="0" xfId="2" applyFont="1" applyFill="1" applyAlignment="1">
      <alignment vertical="center"/>
    </xf>
    <xf numFmtId="38" fontId="0" fillId="0" borderId="0" xfId="2" applyFont="1" applyFill="1" applyAlignment="1">
      <alignment vertical="center"/>
    </xf>
    <xf numFmtId="0" fontId="27" fillId="0" borderId="0" xfId="6" applyFont="1" applyAlignment="1">
      <alignment vertical="center" shrinkToFit="1"/>
    </xf>
    <xf numFmtId="38" fontId="21" fillId="0" borderId="18" xfId="5" applyFont="1" applyFill="1" applyBorder="1" applyAlignment="1">
      <alignment vertical="center"/>
    </xf>
    <xf numFmtId="0" fontId="71" fillId="0" borderId="0" xfId="1" applyFont="1" applyAlignment="1">
      <alignment vertical="center"/>
    </xf>
    <xf numFmtId="0" fontId="82" fillId="0" borderId="0" xfId="4" applyFont="1" applyAlignment="1">
      <alignment vertical="center"/>
    </xf>
    <xf numFmtId="0" fontId="58" fillId="0" borderId="0" xfId="0" applyFont="1" applyAlignment="1">
      <alignment horizontal="right" vertical="center" wrapText="1"/>
    </xf>
    <xf numFmtId="0" fontId="62" fillId="0" borderId="188" xfId="0" applyFont="1" applyBorder="1" applyAlignment="1">
      <alignment vertical="center" wrapText="1"/>
    </xf>
    <xf numFmtId="0" fontId="62" fillId="0" borderId="188" xfId="0" applyFont="1" applyBorder="1" applyAlignment="1">
      <alignment horizontal="left" vertical="center" wrapText="1"/>
    </xf>
    <xf numFmtId="0" fontId="62" fillId="0" borderId="189" xfId="0" applyFont="1" applyBorder="1" applyAlignment="1">
      <alignment vertical="center" wrapText="1"/>
    </xf>
    <xf numFmtId="0" fontId="62" fillId="0" borderId="189" xfId="0" applyFont="1" applyBorder="1" applyAlignment="1">
      <alignment horizontal="left" vertical="center" wrapText="1"/>
    </xf>
    <xf numFmtId="49" fontId="25" fillId="0" borderId="200" xfId="5" applyNumberFormat="1" applyFont="1" applyBorder="1">
      <alignment vertical="center"/>
    </xf>
    <xf numFmtId="0" fontId="24" fillId="0" borderId="203" xfId="4" applyFont="1" applyBorder="1" applyAlignment="1">
      <alignment horizontal="center" vertical="center"/>
    </xf>
    <xf numFmtId="38" fontId="2" fillId="0" borderId="204" xfId="5" applyFont="1" applyBorder="1" applyProtection="1">
      <alignment vertical="center"/>
      <protection locked="0"/>
    </xf>
    <xf numFmtId="0" fontId="53" fillId="0" borderId="0" xfId="4" applyFont="1" applyAlignment="1" applyProtection="1">
      <alignment vertical="center"/>
      <protection locked="0"/>
    </xf>
    <xf numFmtId="38" fontId="25" fillId="0" borderId="129" xfId="2" applyFont="1" applyBorder="1" applyAlignment="1">
      <alignment vertical="center"/>
    </xf>
    <xf numFmtId="38" fontId="25" fillId="0" borderId="205" xfId="2" applyFont="1" applyBorder="1" applyAlignment="1">
      <alignment vertical="center"/>
    </xf>
    <xf numFmtId="38" fontId="2" fillId="0" borderId="206" xfId="2" applyFont="1" applyBorder="1" applyAlignment="1" applyProtection="1">
      <alignment vertical="center"/>
      <protection locked="0"/>
    </xf>
    <xf numFmtId="0" fontId="63" fillId="2" borderId="2" xfId="8" applyFont="1" applyFill="1" applyBorder="1" applyAlignment="1" applyProtection="1">
      <alignment vertical="center"/>
    </xf>
    <xf numFmtId="0" fontId="10" fillId="2" borderId="4" xfId="3" applyFont="1" applyFill="1" applyBorder="1" applyAlignment="1" applyProtection="1">
      <alignment vertical="center"/>
    </xf>
    <xf numFmtId="180" fontId="1" fillId="2" borderId="4" xfId="1" applyNumberFormat="1" applyFill="1" applyBorder="1" applyAlignment="1">
      <alignment horizontal="left" vertical="center" shrinkToFit="1"/>
    </xf>
    <xf numFmtId="176" fontId="2" fillId="2" borderId="4" xfId="2" applyNumberFormat="1" applyFont="1" applyFill="1" applyBorder="1" applyAlignment="1">
      <alignment vertical="center"/>
    </xf>
    <xf numFmtId="180" fontId="1" fillId="2" borderId="2" xfId="1" applyNumberFormat="1" applyFill="1" applyBorder="1" applyAlignment="1">
      <alignment horizontal="left" vertical="center" shrinkToFit="1"/>
    </xf>
    <xf numFmtId="0" fontId="63" fillId="7" borderId="1" xfId="8" applyFont="1" applyFill="1" applyBorder="1" applyAlignment="1" applyProtection="1">
      <alignment vertical="center"/>
    </xf>
    <xf numFmtId="180" fontId="1" fillId="2" borderId="1" xfId="1" applyNumberFormat="1" applyFill="1" applyBorder="1" applyAlignment="1">
      <alignment horizontal="center" vertical="center" shrinkToFit="1"/>
    </xf>
    <xf numFmtId="176" fontId="2" fillId="2" borderId="2" xfId="2" applyNumberFormat="1" applyFont="1" applyFill="1" applyBorder="1" applyAlignment="1">
      <alignment vertical="center"/>
    </xf>
    <xf numFmtId="176" fontId="2" fillId="2" borderId="3" xfId="2" applyNumberFormat="1" applyFont="1" applyFill="1" applyBorder="1" applyAlignment="1">
      <alignment vertical="center"/>
    </xf>
    <xf numFmtId="0" fontId="12" fillId="2" borderId="4" xfId="3" applyFont="1" applyFill="1" applyBorder="1" applyAlignment="1" applyProtection="1">
      <alignment horizontal="center" vertical="center"/>
    </xf>
    <xf numFmtId="0" fontId="10" fillId="2" borderId="2" xfId="3" applyFont="1" applyFill="1" applyBorder="1" applyAlignment="1" applyProtection="1">
      <alignment horizontal="left" vertical="center"/>
    </xf>
    <xf numFmtId="176" fontId="2" fillId="2" borderId="1" xfId="2" applyNumberFormat="1" applyFont="1" applyFill="1" applyBorder="1" applyAlignment="1">
      <alignment horizontal="right" vertical="center"/>
    </xf>
    <xf numFmtId="0" fontId="13" fillId="0" borderId="11"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 fillId="2" borderId="5" xfId="1" applyFill="1" applyBorder="1" applyAlignment="1">
      <alignment horizontal="center" vertical="center"/>
    </xf>
    <xf numFmtId="0" fontId="1" fillId="2" borderId="5" xfId="1" applyFill="1" applyBorder="1" applyAlignment="1">
      <alignment horizontal="center" vertical="center" wrapText="1"/>
    </xf>
    <xf numFmtId="0" fontId="5" fillId="7" borderId="17" xfId="1" applyFont="1" applyFill="1" applyBorder="1" applyAlignment="1">
      <alignment vertical="center"/>
    </xf>
    <xf numFmtId="0" fontId="15" fillId="2" borderId="14" xfId="1" applyFont="1" applyFill="1" applyBorder="1" applyAlignment="1">
      <alignment horizontal="center" vertical="center"/>
    </xf>
    <xf numFmtId="0" fontId="15" fillId="2" borderId="0" xfId="1" applyFont="1" applyFill="1" applyAlignment="1">
      <alignment horizontal="center" vertical="center"/>
    </xf>
    <xf numFmtId="0" fontId="13" fillId="0" borderId="11"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49" fontId="13" fillId="0" borderId="11" xfId="1" applyNumberFormat="1" applyFont="1" applyBorder="1" applyAlignment="1" applyProtection="1">
      <alignment horizontal="left" vertical="center" shrinkToFit="1"/>
      <protection locked="0"/>
    </xf>
    <xf numFmtId="49" fontId="13" fillId="0" borderId="10" xfId="1" applyNumberFormat="1" applyFont="1" applyBorder="1" applyAlignment="1" applyProtection="1">
      <alignment horizontal="left" vertical="center" shrinkToFit="1"/>
      <protection locked="0"/>
    </xf>
    <xf numFmtId="49" fontId="13" fillId="0" borderId="9" xfId="1" applyNumberFormat="1" applyFont="1" applyBorder="1" applyAlignment="1" applyProtection="1">
      <alignment horizontal="left" vertical="center" shrinkToFit="1"/>
      <protection locked="0"/>
    </xf>
    <xf numFmtId="180" fontId="5" fillId="7" borderId="16" xfId="1" applyNumberFormat="1" applyFont="1" applyFill="1" applyBorder="1" applyAlignment="1">
      <alignment horizontal="center" vertical="center" shrinkToFit="1"/>
    </xf>
    <xf numFmtId="180" fontId="5" fillId="7" borderId="15" xfId="1" applyNumberFormat="1" applyFont="1" applyFill="1" applyBorder="1" applyAlignment="1">
      <alignment horizontal="center" vertical="center" shrinkToFit="1"/>
    </xf>
    <xf numFmtId="0" fontId="13" fillId="0" borderId="11" xfId="1" applyFont="1" applyBorder="1" applyAlignment="1" applyProtection="1">
      <alignment horizontal="left" vertical="center"/>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194" xfId="1" applyFont="1" applyBorder="1" applyAlignment="1" applyProtection="1">
      <alignment horizontal="left" vertical="center" shrinkToFit="1"/>
      <protection locked="0"/>
    </xf>
    <xf numFmtId="0" fontId="13" fillId="0" borderId="195" xfId="1" applyFont="1" applyBorder="1" applyAlignment="1" applyProtection="1">
      <alignment horizontal="left" vertical="center" shrinkToFit="1"/>
      <protection locked="0"/>
    </xf>
    <xf numFmtId="0" fontId="13" fillId="0" borderId="196"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0"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176" fontId="2" fillId="2" borderId="2" xfId="1" applyNumberFormat="1" applyFont="1" applyFill="1" applyBorder="1" applyAlignment="1">
      <alignment vertical="center"/>
    </xf>
    <xf numFmtId="176" fontId="2" fillId="2" borderId="0" xfId="2" applyNumberFormat="1" applyFont="1" applyFill="1" applyAlignment="1">
      <alignment horizontal="right" vertical="center"/>
    </xf>
    <xf numFmtId="0" fontId="63" fillId="2" borderId="2" xfId="8" applyFont="1" applyFill="1" applyBorder="1" applyAlignment="1" applyProtection="1">
      <alignment horizontal="left" vertical="center"/>
    </xf>
    <xf numFmtId="176" fontId="2" fillId="2" borderId="1" xfId="1" applyNumberFormat="1" applyFont="1" applyFill="1" applyBorder="1" applyAlignment="1">
      <alignment vertical="center"/>
    </xf>
    <xf numFmtId="0" fontId="63" fillId="7" borderId="2" xfId="8" applyFont="1" applyFill="1" applyBorder="1" applyAlignment="1" applyProtection="1">
      <alignment horizontal="left" vertical="center"/>
    </xf>
    <xf numFmtId="180" fontId="1" fillId="7" borderId="2" xfId="1" applyNumberFormat="1" applyFill="1" applyBorder="1" applyAlignment="1">
      <alignment horizontal="left" vertical="center" shrinkToFit="1"/>
    </xf>
    <xf numFmtId="0" fontId="63" fillId="7" borderId="3" xfId="8" applyFont="1" applyFill="1" applyBorder="1" applyAlignment="1" applyProtection="1">
      <alignment horizontal="left" vertical="center"/>
    </xf>
    <xf numFmtId="179" fontId="8" fillId="2" borderId="1" xfId="1" applyNumberFormat="1" applyFont="1" applyFill="1" applyBorder="1" applyAlignment="1">
      <alignment horizontal="center" vertical="center"/>
    </xf>
    <xf numFmtId="177" fontId="2" fillId="2" borderId="0" xfId="1" applyNumberFormat="1" applyFont="1" applyFill="1" applyAlignment="1">
      <alignment vertical="center"/>
    </xf>
    <xf numFmtId="177" fontId="2" fillId="2" borderId="3" xfId="1" applyNumberFormat="1" applyFont="1" applyFill="1" applyBorder="1" applyAlignment="1">
      <alignment vertical="center"/>
    </xf>
    <xf numFmtId="176" fontId="2" fillId="2" borderId="0" xfId="1" applyNumberFormat="1" applyFont="1" applyFill="1" applyAlignment="1">
      <alignment vertical="center"/>
    </xf>
    <xf numFmtId="176" fontId="2" fillId="2" borderId="3" xfId="1" applyNumberFormat="1" applyFont="1" applyFill="1" applyBorder="1" applyAlignment="1">
      <alignment vertical="center"/>
    </xf>
    <xf numFmtId="0" fontId="63" fillId="2" borderId="1" xfId="8" applyFont="1" applyFill="1" applyBorder="1" applyAlignment="1" applyProtection="1">
      <alignment horizontal="left" vertical="center"/>
    </xf>
    <xf numFmtId="180" fontId="1" fillId="2" borderId="1" xfId="1" applyNumberFormat="1" applyFill="1" applyBorder="1" applyAlignment="1">
      <alignment horizontal="left" vertical="center" shrinkToFit="1"/>
    </xf>
    <xf numFmtId="0" fontId="58" fillId="6" borderId="116" xfId="0" applyFont="1" applyFill="1" applyBorder="1" applyAlignment="1">
      <alignment horizontal="center" vertical="center" wrapText="1"/>
    </xf>
    <xf numFmtId="193" fontId="62" fillId="0" borderId="110" xfId="0" applyNumberFormat="1" applyFont="1" applyBorder="1" applyAlignment="1">
      <alignment horizontal="left" vertical="center" wrapText="1"/>
    </xf>
    <xf numFmtId="193" fontId="62" fillId="0" borderId="2" xfId="0" applyNumberFormat="1" applyFont="1" applyBorder="1" applyAlignment="1">
      <alignment horizontal="left" vertical="center" wrapText="1"/>
    </xf>
    <xf numFmtId="193" fontId="62" fillId="0" borderId="8" xfId="0" applyNumberFormat="1" applyFont="1" applyBorder="1" applyAlignment="1">
      <alignment horizontal="left" vertical="center" wrapText="1"/>
    </xf>
    <xf numFmtId="0" fontId="58" fillId="6" borderId="187" xfId="0" applyFont="1" applyFill="1" applyBorder="1" applyAlignment="1">
      <alignment horizontal="center" vertical="center" wrapText="1"/>
    </xf>
    <xf numFmtId="0" fontId="58" fillId="6" borderId="113" xfId="0" applyFont="1" applyFill="1" applyBorder="1" applyAlignment="1">
      <alignment horizontal="center" vertical="center" wrapText="1"/>
    </xf>
    <xf numFmtId="0" fontId="58" fillId="6" borderId="112" xfId="0" applyFont="1" applyFill="1" applyBorder="1" applyAlignment="1">
      <alignment horizontal="center" vertical="center" wrapText="1"/>
    </xf>
    <xf numFmtId="0" fontId="58" fillId="6" borderId="7"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86" fillId="0" borderId="0" xfId="0" applyFont="1" applyAlignment="1">
      <alignment horizontal="left" vertical="center" wrapText="1"/>
    </xf>
    <xf numFmtId="0" fontId="58" fillId="5" borderId="116" xfId="0" applyFont="1" applyFill="1" applyBorder="1" applyAlignment="1">
      <alignment horizontal="left" vertical="center" wrapText="1"/>
    </xf>
    <xf numFmtId="193" fontId="62" fillId="0" borderId="187" xfId="0" applyNumberFormat="1" applyFont="1" applyBorder="1" applyAlignment="1">
      <alignment horizontal="left" vertical="center" wrapText="1"/>
    </xf>
    <xf numFmtId="193" fontId="62" fillId="0" borderId="113" xfId="0" applyNumberFormat="1" applyFont="1" applyBorder="1" applyAlignment="1">
      <alignment horizontal="left" vertical="center" wrapText="1"/>
    </xf>
    <xf numFmtId="193" fontId="62" fillId="0" borderId="112" xfId="0" applyNumberFormat="1" applyFont="1" applyBorder="1" applyAlignment="1">
      <alignment horizontal="left" vertical="center" wrapText="1"/>
    </xf>
    <xf numFmtId="193" fontId="62" fillId="5" borderId="190" xfId="0" applyNumberFormat="1" applyFont="1" applyFill="1" applyBorder="1" applyAlignment="1">
      <alignment horizontal="left" vertical="center" wrapText="1"/>
    </xf>
    <xf numFmtId="193" fontId="62" fillId="5" borderId="191" xfId="0" applyNumberFormat="1" applyFont="1" applyFill="1" applyBorder="1" applyAlignment="1">
      <alignment horizontal="left" vertical="center" wrapText="1"/>
    </xf>
    <xf numFmtId="193" fontId="62" fillId="5" borderId="192" xfId="0" applyNumberFormat="1" applyFont="1" applyFill="1" applyBorder="1" applyAlignment="1">
      <alignment horizontal="left" vertical="center" wrapText="1"/>
    </xf>
    <xf numFmtId="0" fontId="61" fillId="0" borderId="0" xfId="0" applyFont="1" applyAlignment="1">
      <alignment horizontal="left" vertical="center" wrapText="1"/>
    </xf>
    <xf numFmtId="0" fontId="29" fillId="0" borderId="130" xfId="1" applyFont="1" applyBorder="1" applyAlignment="1">
      <alignment horizontal="center" vertical="center"/>
    </xf>
    <xf numFmtId="0" fontId="29" fillId="0" borderId="19" xfId="1" applyFont="1" applyBorder="1" applyAlignment="1">
      <alignment horizontal="center" vertical="center"/>
    </xf>
    <xf numFmtId="0" fontId="29" fillId="0" borderId="41" xfId="1" applyFont="1" applyBorder="1" applyAlignment="1">
      <alignment horizontal="center" vertical="center"/>
    </xf>
    <xf numFmtId="0" fontId="29" fillId="0" borderId="39" xfId="1" applyFont="1" applyBorder="1" applyAlignment="1">
      <alignment horizontal="center" vertical="center"/>
    </xf>
    <xf numFmtId="0" fontId="1" fillId="0" borderId="0" xfId="1" applyAlignment="1">
      <alignment vertical="center"/>
    </xf>
    <xf numFmtId="0" fontId="29" fillId="0" borderId="54" xfId="1" applyFont="1" applyBorder="1" applyAlignment="1">
      <alignment horizontal="center" vertical="center"/>
    </xf>
    <xf numFmtId="0" fontId="29" fillId="0" borderId="52" xfId="1" applyFont="1" applyBorder="1" applyAlignment="1">
      <alignment horizontal="center" vertical="center"/>
    </xf>
    <xf numFmtId="0" fontId="29" fillId="0" borderId="0" xfId="1" applyFont="1" applyAlignment="1">
      <alignment horizontal="center" vertical="center"/>
    </xf>
    <xf numFmtId="0" fontId="6" fillId="0" borderId="41" xfId="1" applyFont="1" applyBorder="1" applyAlignment="1">
      <alignment horizontal="center" vertical="center"/>
    </xf>
    <xf numFmtId="0" fontId="6" fillId="0" borderId="39" xfId="1" applyFont="1" applyBorder="1" applyAlignment="1">
      <alignment horizontal="center" vertical="center"/>
    </xf>
    <xf numFmtId="0" fontId="6" fillId="0" borderId="65" xfId="1" applyFont="1" applyBorder="1" applyAlignment="1">
      <alignment horizontal="center" vertical="center"/>
    </xf>
    <xf numFmtId="38" fontId="17" fillId="0" borderId="84" xfId="2" applyFont="1" applyBorder="1" applyAlignment="1" applyProtection="1">
      <alignment vertical="center"/>
      <protection locked="0"/>
    </xf>
    <xf numFmtId="38" fontId="17" fillId="0" borderId="28" xfId="2" applyFont="1" applyBorder="1" applyAlignment="1" applyProtection="1">
      <alignment vertical="center"/>
      <protection locked="0"/>
    </xf>
    <xf numFmtId="38" fontId="17" fillId="0" borderId="83" xfId="2" applyFont="1" applyBorder="1" applyAlignment="1" applyProtection="1">
      <alignment vertical="center"/>
      <protection locked="0"/>
    </xf>
    <xf numFmtId="0" fontId="24" fillId="0" borderId="79" xfId="1" applyFont="1" applyBorder="1" applyAlignment="1">
      <alignment horizontal="center" vertical="center"/>
    </xf>
    <xf numFmtId="0" fontId="24" fillId="0" borderId="78" xfId="1" applyFont="1" applyBorder="1" applyAlignment="1">
      <alignment horizontal="center" vertical="center"/>
    </xf>
    <xf numFmtId="0" fontId="24" fillId="0" borderId="77" xfId="1" applyFont="1" applyBorder="1" applyAlignment="1">
      <alignment horizontal="center" vertical="center"/>
    </xf>
    <xf numFmtId="0" fontId="12" fillId="0" borderId="45" xfId="1" applyFont="1" applyBorder="1" applyAlignment="1">
      <alignment horizontal="center" vertical="center" shrinkToFit="1"/>
    </xf>
    <xf numFmtId="0" fontId="12" fillId="0" borderId="44" xfId="1" applyFont="1" applyBorder="1" applyAlignment="1">
      <alignment horizontal="center" vertical="center" shrinkToFit="1"/>
    </xf>
    <xf numFmtId="0" fontId="29" fillId="3" borderId="41" xfId="1" applyFont="1" applyFill="1" applyBorder="1" applyAlignment="1">
      <alignment horizontal="center" vertical="center"/>
    </xf>
    <xf numFmtId="0" fontId="29" fillId="3" borderId="39" xfId="1" applyFont="1" applyFill="1" applyBorder="1" applyAlignment="1">
      <alignment horizontal="center" vertical="center"/>
    </xf>
    <xf numFmtId="38" fontId="17" fillId="0" borderId="31" xfId="2" applyFont="1" applyBorder="1" applyAlignment="1" applyProtection="1">
      <alignment vertical="center"/>
      <protection locked="0"/>
    </xf>
    <xf numFmtId="38" fontId="17" fillId="0" borderId="24" xfId="2" applyFont="1" applyBorder="1" applyAlignment="1" applyProtection="1">
      <alignment vertical="center"/>
      <protection locked="0"/>
    </xf>
    <xf numFmtId="0" fontId="29" fillId="0" borderId="68" xfId="1" applyFont="1" applyBorder="1" applyAlignment="1">
      <alignment horizontal="center" vertical="center"/>
    </xf>
    <xf numFmtId="0" fontId="29" fillId="0" borderId="22" xfId="1" applyFont="1" applyBorder="1" applyAlignment="1">
      <alignment horizontal="center" vertical="center"/>
    </xf>
    <xf numFmtId="0" fontId="32" fillId="0" borderId="0" xfId="3" applyFont="1" applyAlignment="1" applyProtection="1">
      <alignment vertical="center"/>
    </xf>
    <xf numFmtId="38" fontId="27" fillId="0" borderId="5" xfId="1" applyNumberFormat="1" applyFont="1" applyBorder="1" applyAlignment="1">
      <alignment vertical="center" shrinkToFit="1"/>
    </xf>
    <xf numFmtId="183" fontId="13" fillId="0" borderId="84" xfId="1" applyNumberFormat="1" applyFont="1" applyBorder="1" applyAlignment="1" applyProtection="1">
      <alignment vertical="center" shrinkToFit="1"/>
      <protection locked="0"/>
    </xf>
    <xf numFmtId="183" fontId="13" fillId="0" borderId="28" xfId="1" applyNumberFormat="1" applyFont="1" applyBorder="1" applyAlignment="1" applyProtection="1">
      <alignment horizontal="left" vertical="center" shrinkToFit="1"/>
      <protection locked="0"/>
    </xf>
    <xf numFmtId="183" fontId="13" fillId="0" borderId="102" xfId="1" applyNumberFormat="1" applyFont="1" applyBorder="1" applyAlignment="1" applyProtection="1">
      <alignment horizontal="left" vertical="center" shrinkToFit="1"/>
      <protection locked="0"/>
    </xf>
    <xf numFmtId="38" fontId="22" fillId="3" borderId="39" xfId="2" applyFont="1" applyFill="1" applyBorder="1" applyAlignment="1">
      <alignment horizontal="center" vertical="center"/>
    </xf>
    <xf numFmtId="38" fontId="22" fillId="3" borderId="65" xfId="2" applyFont="1" applyFill="1" applyBorder="1" applyAlignment="1">
      <alignment horizontal="center" vertical="center"/>
    </xf>
    <xf numFmtId="0" fontId="5" fillId="0" borderId="110" xfId="1" applyFont="1" applyBorder="1" applyAlignment="1">
      <alignment horizontal="center" vertical="center"/>
    </xf>
    <xf numFmtId="0" fontId="2" fillId="0" borderId="8" xfId="1" applyFont="1" applyBorder="1" applyAlignment="1">
      <alignment vertical="center"/>
    </xf>
    <xf numFmtId="0" fontId="5" fillId="0" borderId="110" xfId="1" applyFont="1" applyBorder="1" applyAlignment="1">
      <alignment vertical="center"/>
    </xf>
    <xf numFmtId="0" fontId="2" fillId="0" borderId="2" xfId="1" applyFont="1" applyBorder="1" applyAlignment="1">
      <alignment vertical="center"/>
    </xf>
    <xf numFmtId="0" fontId="20" fillId="0" borderId="109" xfId="1" applyFont="1" applyBorder="1" applyAlignment="1">
      <alignment horizontal="center" vertical="center"/>
    </xf>
    <xf numFmtId="0" fontId="20" fillId="0" borderId="60" xfId="1" applyFont="1" applyBorder="1" applyAlignment="1">
      <alignment horizontal="center" vertical="center"/>
    </xf>
    <xf numFmtId="0" fontId="13" fillId="0" borderId="84"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00" xfId="1" applyFont="1" applyBorder="1" applyAlignment="1" applyProtection="1">
      <alignment horizontal="center" vertical="center" shrinkToFit="1"/>
      <protection locked="0"/>
    </xf>
    <xf numFmtId="0" fontId="20" fillId="0" borderId="55" xfId="1" applyFont="1" applyBorder="1" applyAlignment="1">
      <alignment horizontal="center" vertical="center" shrinkToFit="1"/>
    </xf>
    <xf numFmtId="0" fontId="20" fillId="0" borderId="58" xfId="1" applyFont="1" applyBorder="1" applyAlignment="1">
      <alignment horizontal="center" vertical="center" shrinkToFit="1"/>
    </xf>
    <xf numFmtId="0" fontId="27" fillId="0" borderId="101" xfId="1" applyFont="1" applyBorder="1" applyAlignment="1" applyProtection="1">
      <alignment horizontal="center" vertical="center" shrinkToFit="1"/>
      <protection locked="0"/>
    </xf>
    <xf numFmtId="0" fontId="27" fillId="0" borderId="28" xfId="1" applyFont="1" applyBorder="1" applyAlignment="1" applyProtection="1">
      <alignment horizontal="center" vertical="center" shrinkToFit="1"/>
      <protection locked="0"/>
    </xf>
    <xf numFmtId="0" fontId="20" fillId="0" borderId="90" xfId="1" applyFont="1" applyBorder="1" applyAlignment="1">
      <alignment horizontal="center" vertical="center"/>
    </xf>
    <xf numFmtId="0" fontId="27" fillId="0" borderId="70" xfId="1" applyFont="1" applyBorder="1" applyAlignment="1">
      <alignment horizontal="center" vertical="center"/>
    </xf>
    <xf numFmtId="0" fontId="1" fillId="0" borderId="69" xfId="1" applyBorder="1" applyAlignment="1">
      <alignment vertical="center"/>
    </xf>
    <xf numFmtId="0" fontId="20" fillId="0" borderId="93" xfId="1" applyFont="1" applyBorder="1" applyAlignment="1">
      <alignment horizontal="center" vertical="center"/>
    </xf>
    <xf numFmtId="184" fontId="17" fillId="0" borderId="104" xfId="1" applyNumberFormat="1" applyFont="1" applyBorder="1" applyAlignment="1" applyProtection="1">
      <alignment horizontal="center" vertical="center" shrinkToFit="1"/>
      <protection locked="0"/>
    </xf>
    <xf numFmtId="184" fontId="17" fillId="0" borderId="103" xfId="1" applyNumberFormat="1" applyFont="1" applyBorder="1" applyAlignment="1" applyProtection="1">
      <alignment horizontal="center" vertical="center" shrinkToFit="1"/>
      <protection locked="0"/>
    </xf>
    <xf numFmtId="180" fontId="19" fillId="0" borderId="0" xfId="1" applyNumberFormat="1" applyFont="1" applyAlignment="1">
      <alignment horizontal="center" vertical="center" shrinkToFit="1"/>
    </xf>
    <xf numFmtId="0" fontId="20" fillId="0" borderId="90" xfId="1" applyFont="1" applyBorder="1" applyAlignment="1">
      <alignment horizontal="center" vertical="center" shrinkToFit="1"/>
    </xf>
    <xf numFmtId="0" fontId="20" fillId="0" borderId="60" xfId="1" applyFont="1" applyBorder="1" applyAlignment="1">
      <alignment horizontal="center" vertical="center" shrinkToFit="1"/>
    </xf>
    <xf numFmtId="0" fontId="20" fillId="0" borderId="93" xfId="1" applyFont="1" applyBorder="1" applyAlignment="1">
      <alignment horizontal="center" vertical="center" shrinkToFit="1"/>
    </xf>
    <xf numFmtId="0" fontId="20" fillId="0" borderId="92" xfId="1" applyFont="1" applyBorder="1" applyAlignment="1">
      <alignment horizontal="center" vertical="center" shrinkToFit="1"/>
    </xf>
    <xf numFmtId="0" fontId="20" fillId="0" borderId="106" xfId="1" applyFont="1" applyBorder="1" applyAlignment="1">
      <alignment horizontal="center" vertical="center"/>
    </xf>
    <xf numFmtId="0" fontId="19" fillId="0" borderId="84"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 fillId="0" borderId="97" xfId="1" applyBorder="1" applyAlignment="1" applyProtection="1">
      <alignment horizontal="center" vertical="center" shrinkToFit="1"/>
      <protection locked="0"/>
    </xf>
    <xf numFmtId="0" fontId="1" fillId="0" borderId="96"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20" fillId="0" borderId="108" xfId="1" applyFont="1" applyBorder="1" applyAlignment="1">
      <alignment horizontal="center" vertical="center"/>
    </xf>
    <xf numFmtId="0" fontId="27" fillId="0" borderId="29" xfId="1" applyFont="1" applyBorder="1" applyAlignment="1" applyProtection="1">
      <alignment horizontal="center" vertical="center" shrinkToFit="1"/>
      <protection locked="0"/>
    </xf>
    <xf numFmtId="0" fontId="27" fillId="0" borderId="83" xfId="1" applyFont="1" applyBorder="1" applyAlignment="1" applyProtection="1">
      <alignment horizontal="center" vertical="center" shrinkToFit="1"/>
      <protection locked="0"/>
    </xf>
    <xf numFmtId="0" fontId="20" fillId="0" borderId="198" xfId="1" applyFont="1" applyBorder="1" applyAlignment="1">
      <alignment horizontal="center" vertical="center"/>
    </xf>
    <xf numFmtId="0" fontId="20" fillId="0" borderId="88" xfId="1" applyFont="1" applyBorder="1" applyAlignment="1">
      <alignment horizontal="center" vertical="center"/>
    </xf>
    <xf numFmtId="0" fontId="20" fillId="0" borderId="197" xfId="1" applyFont="1" applyBorder="1" applyAlignment="1">
      <alignment horizontal="center" vertical="center"/>
    </xf>
    <xf numFmtId="0" fontId="1" fillId="0" borderId="0" xfId="1" applyAlignment="1">
      <alignment vertical="center" shrinkToFit="1"/>
    </xf>
    <xf numFmtId="0" fontId="29" fillId="3" borderId="54" xfId="1" applyFont="1" applyFill="1" applyBorder="1" applyAlignment="1">
      <alignment horizontal="center" vertical="center"/>
    </xf>
    <xf numFmtId="0" fontId="29" fillId="3" borderId="52" xfId="1" applyFont="1" applyFill="1" applyBorder="1" applyAlignment="1">
      <alignment horizontal="center" vertical="center"/>
    </xf>
    <xf numFmtId="0" fontId="27" fillId="0" borderId="69" xfId="1" applyFont="1" applyBorder="1" applyAlignment="1">
      <alignment horizontal="center" vertical="center"/>
    </xf>
    <xf numFmtId="38" fontId="17" fillId="0" borderId="86" xfId="2" applyFont="1" applyBorder="1" applyAlignment="1" applyProtection="1">
      <alignment vertical="center"/>
      <protection locked="0"/>
    </xf>
    <xf numFmtId="0" fontId="33" fillId="0" borderId="39" xfId="1" applyFont="1" applyBorder="1" applyAlignment="1">
      <alignment horizontal="center" vertical="center"/>
    </xf>
    <xf numFmtId="0" fontId="33" fillId="0" borderId="65" xfId="1" applyFont="1" applyBorder="1" applyAlignment="1">
      <alignment horizontal="center" vertical="center"/>
    </xf>
    <xf numFmtId="0" fontId="20" fillId="0" borderId="0" xfId="1" applyFont="1" applyAlignment="1">
      <alignment horizontal="center" vertical="center"/>
    </xf>
    <xf numFmtId="0" fontId="29" fillId="0" borderId="30" xfId="1" applyFont="1" applyBorder="1" applyAlignment="1">
      <alignment horizontal="center" vertical="center"/>
    </xf>
    <xf numFmtId="0" fontId="29" fillId="0" borderId="28" xfId="1" applyFont="1" applyBorder="1" applyAlignment="1">
      <alignment horizontal="center" vertical="center"/>
    </xf>
    <xf numFmtId="0" fontId="24" fillId="0" borderId="82" xfId="1" applyFont="1" applyBorder="1" applyAlignment="1">
      <alignment horizontal="left" vertical="center"/>
    </xf>
    <xf numFmtId="0" fontId="38" fillId="0" borderId="28" xfId="1" applyFont="1" applyBorder="1" applyAlignment="1" applyProtection="1">
      <alignment horizontal="center" vertical="center" shrinkToFit="1"/>
      <protection locked="0"/>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27" fillId="0" borderId="45" xfId="1" applyFont="1" applyBorder="1" applyAlignment="1">
      <alignment horizontal="center" vertical="center"/>
    </xf>
    <xf numFmtId="0" fontId="27" fillId="0" borderId="44" xfId="1" applyFont="1" applyBorder="1" applyAlignment="1">
      <alignment horizontal="center" vertical="center"/>
    </xf>
    <xf numFmtId="38" fontId="25" fillId="3" borderId="39" xfId="2" applyFont="1" applyFill="1" applyBorder="1" applyAlignment="1">
      <alignment horizontal="center" vertical="center"/>
    </xf>
    <xf numFmtId="38" fontId="25" fillId="3" borderId="65" xfId="2" applyFont="1" applyFill="1" applyBorder="1" applyAlignment="1">
      <alignment horizontal="center" vertical="center"/>
    </xf>
    <xf numFmtId="184" fontId="39" fillId="0" borderId="103" xfId="1" applyNumberFormat="1" applyFont="1" applyBorder="1" applyAlignment="1" applyProtection="1">
      <alignment horizontal="center" vertical="center" shrinkToFit="1"/>
      <protection locked="0"/>
    </xf>
    <xf numFmtId="183" fontId="37" fillId="0" borderId="28" xfId="1" applyNumberFormat="1" applyFont="1" applyBorder="1" applyAlignment="1" applyProtection="1">
      <alignment horizontal="left" vertical="center" shrinkToFit="1"/>
      <protection locked="0"/>
    </xf>
    <xf numFmtId="183" fontId="37" fillId="0" borderId="102" xfId="1" applyNumberFormat="1" applyFont="1" applyBorder="1" applyAlignment="1" applyProtection="1">
      <alignment horizontal="left" vertical="center" shrinkToFit="1"/>
      <protection locked="0"/>
    </xf>
    <xf numFmtId="0" fontId="5" fillId="0" borderId="116" xfId="1" applyFont="1" applyBorder="1" applyAlignment="1">
      <alignment horizontal="center" vertical="center"/>
    </xf>
    <xf numFmtId="0" fontId="2" fillId="0" borderId="116" xfId="1" applyFont="1" applyBorder="1" applyAlignment="1">
      <alignment vertical="center"/>
    </xf>
    <xf numFmtId="0" fontId="20" fillId="0" borderId="90" xfId="4" applyFont="1" applyBorder="1" applyAlignment="1">
      <alignment horizontal="center" vertical="center"/>
    </xf>
    <xf numFmtId="0" fontId="20" fillId="0" borderId="60" xfId="4" applyFont="1" applyBorder="1" applyAlignment="1">
      <alignment horizontal="center" vertical="center"/>
    </xf>
    <xf numFmtId="0" fontId="5" fillId="5" borderId="110" xfId="1" applyFont="1" applyFill="1" applyBorder="1" applyAlignment="1">
      <alignment vertical="center" shrinkToFit="1"/>
    </xf>
    <xf numFmtId="0" fontId="2" fillId="5" borderId="2" xfId="1" applyFont="1" applyFill="1" applyBorder="1" applyAlignment="1">
      <alignment vertical="center" shrinkToFit="1"/>
    </xf>
    <xf numFmtId="0" fontId="2" fillId="5" borderId="8" xfId="1" applyFont="1" applyFill="1" applyBorder="1" applyAlignment="1">
      <alignment vertical="center" shrinkToFit="1"/>
    </xf>
    <xf numFmtId="0" fontId="1" fillId="0" borderId="98" xfId="1" applyBorder="1" applyAlignment="1" applyProtection="1">
      <alignment horizontal="center" vertical="center" shrinkToFit="1"/>
      <protection locked="0"/>
    </xf>
    <xf numFmtId="0" fontId="36" fillId="0" borderId="98"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100" xfId="1" applyFont="1" applyBorder="1" applyAlignment="1" applyProtection="1">
      <alignment horizontal="center" vertical="center" shrinkToFit="1"/>
      <protection locked="0"/>
    </xf>
    <xf numFmtId="0" fontId="25" fillId="0" borderId="113" xfId="1" applyFont="1" applyBorder="1" applyAlignment="1">
      <alignment vertical="center"/>
    </xf>
    <xf numFmtId="0" fontId="27" fillId="0" borderId="28" xfId="1" applyFont="1" applyBorder="1" applyAlignment="1">
      <alignment horizontal="center" vertical="center"/>
    </xf>
    <xf numFmtId="0" fontId="1" fillId="0" borderId="44" xfId="1" applyBorder="1" applyAlignment="1">
      <alignment vertical="center" shrinkToFit="1"/>
    </xf>
    <xf numFmtId="0" fontId="27" fillId="0" borderId="39" xfId="1" applyFont="1" applyBorder="1" applyAlignment="1">
      <alignment horizontal="center" vertical="center"/>
    </xf>
    <xf numFmtId="180" fontId="19" fillId="0" borderId="0" xfId="4" applyNumberFormat="1" applyFont="1" applyAlignment="1">
      <alignment horizontal="center" vertical="center" shrinkToFit="1"/>
    </xf>
    <xf numFmtId="185" fontId="13" fillId="0" borderId="84" xfId="1" applyNumberFormat="1" applyFont="1" applyBorder="1" applyAlignment="1" applyProtection="1">
      <alignment vertical="center" shrinkToFit="1"/>
      <protection locked="0"/>
    </xf>
    <xf numFmtId="185" fontId="13" fillId="0" borderId="28" xfId="1" applyNumberFormat="1" applyFont="1" applyBorder="1" applyAlignment="1" applyProtection="1">
      <alignment horizontal="left" vertical="center" shrinkToFit="1"/>
      <protection locked="0"/>
    </xf>
    <xf numFmtId="185" fontId="13" fillId="0" borderId="102" xfId="1" applyNumberFormat="1" applyFont="1" applyBorder="1" applyAlignment="1" applyProtection="1">
      <alignment horizontal="left" vertical="center" shrinkToFit="1"/>
      <protection locked="0"/>
    </xf>
    <xf numFmtId="0" fontId="20" fillId="0" borderId="59" xfId="1" applyFont="1" applyBorder="1" applyAlignment="1">
      <alignment horizontal="center" vertical="center"/>
    </xf>
    <xf numFmtId="0" fontId="20" fillId="0" borderId="58" xfId="1" applyFont="1" applyBorder="1" applyAlignment="1">
      <alignment horizontal="center" vertical="center"/>
    </xf>
    <xf numFmtId="38" fontId="17" fillId="0" borderId="25" xfId="2" applyFont="1" applyBorder="1" applyAlignment="1" applyProtection="1">
      <alignment vertical="center"/>
      <protection locked="0"/>
    </xf>
    <xf numFmtId="0" fontId="24" fillId="0" borderId="79" xfId="4" applyFont="1" applyBorder="1" applyAlignment="1">
      <alignment horizontal="center" vertical="center"/>
    </xf>
    <xf numFmtId="0" fontId="24" fillId="0" borderId="78" xfId="4" applyFont="1" applyBorder="1" applyAlignment="1">
      <alignment horizontal="center" vertical="center"/>
    </xf>
    <xf numFmtId="0" fontId="19" fillId="0" borderId="70" xfId="1" applyFont="1" applyBorder="1" applyAlignment="1">
      <alignment horizontal="center" vertical="center" shrinkToFit="1"/>
    </xf>
    <xf numFmtId="0" fontId="19" fillId="0" borderId="69" xfId="1" applyFont="1" applyBorder="1" applyAlignment="1">
      <alignment horizontal="center" vertical="center" shrinkToFit="1"/>
    </xf>
    <xf numFmtId="0" fontId="19" fillId="0" borderId="45"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34" xfId="1" applyFont="1" applyBorder="1" applyAlignment="1">
      <alignment horizontal="center" vertical="center" shrinkToFit="1"/>
    </xf>
    <xf numFmtId="0" fontId="19" fillId="0" borderId="33" xfId="1" applyFont="1" applyBorder="1" applyAlignment="1">
      <alignment horizontal="center" vertical="center" shrinkToFit="1"/>
    </xf>
    <xf numFmtId="0" fontId="24" fillId="0" borderId="4" xfId="1" applyFont="1" applyBorder="1" applyAlignment="1">
      <alignment horizontal="center" vertical="center"/>
    </xf>
    <xf numFmtId="0" fontId="20" fillId="0" borderId="89" xfId="1" applyFont="1" applyBorder="1" applyAlignment="1">
      <alignment horizontal="center" vertical="center"/>
    </xf>
    <xf numFmtId="0" fontId="27" fillId="0" borderId="30" xfId="1" applyFont="1" applyBorder="1" applyAlignment="1" applyProtection="1">
      <alignment horizontal="center" vertical="center" shrinkToFit="1"/>
      <protection locked="0"/>
    </xf>
    <xf numFmtId="0" fontId="66" fillId="0" borderId="110" xfId="1" applyFont="1" applyBorder="1" applyAlignment="1">
      <alignment horizontal="center" vertical="center" shrinkToFit="1"/>
    </xf>
    <xf numFmtId="0" fontId="70" fillId="0" borderId="8" xfId="1" applyFont="1" applyBorder="1" applyAlignment="1">
      <alignment vertical="center" shrinkToFit="1"/>
    </xf>
    <xf numFmtId="194" fontId="13" fillId="0" borderId="84" xfId="1" applyNumberFormat="1" applyFont="1" applyBorder="1" applyAlignment="1" applyProtection="1">
      <alignment vertical="center" shrinkToFit="1"/>
      <protection locked="0"/>
    </xf>
    <xf numFmtId="194" fontId="13" fillId="0" borderId="28" xfId="1" applyNumberFormat="1" applyFont="1" applyBorder="1" applyAlignment="1" applyProtection="1">
      <alignment horizontal="left" vertical="center" shrinkToFit="1"/>
      <protection locked="0"/>
    </xf>
    <xf numFmtId="194" fontId="13" fillId="0" borderId="102" xfId="1" applyNumberFormat="1" applyFont="1" applyBorder="1" applyAlignment="1" applyProtection="1">
      <alignment horizontal="left" vertical="center" shrinkToFit="1"/>
      <protection locked="0"/>
    </xf>
    <xf numFmtId="0" fontId="29" fillId="0" borderId="68" xfId="1" applyFont="1" applyBorder="1" applyAlignment="1">
      <alignment horizontal="center" vertical="center" shrinkToFit="1"/>
    </xf>
    <xf numFmtId="0" fontId="29" fillId="0" borderId="67"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3" xfId="1" applyFont="1" applyBorder="1" applyAlignment="1">
      <alignment horizontal="center" vertical="center" shrinkToFit="1"/>
    </xf>
    <xf numFmtId="0" fontId="44" fillId="4" borderId="70" xfId="1" applyFont="1" applyFill="1" applyBorder="1" applyAlignment="1">
      <alignment horizontal="center" vertical="center" shrinkToFit="1"/>
    </xf>
    <xf numFmtId="0" fontId="44" fillId="4" borderId="69" xfId="1" applyFont="1" applyFill="1" applyBorder="1" applyAlignment="1">
      <alignment horizontal="center" vertical="center" shrinkToFit="1"/>
    </xf>
    <xf numFmtId="0" fontId="44" fillId="4" borderId="45"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34" xfId="1" applyFont="1" applyFill="1" applyBorder="1" applyAlignment="1">
      <alignment horizontal="center" vertical="center" shrinkToFit="1"/>
    </xf>
    <xf numFmtId="0" fontId="44" fillId="4" borderId="33" xfId="1" applyFont="1" applyFill="1" applyBorder="1" applyAlignment="1">
      <alignment horizontal="center" vertical="center" shrinkToFit="1"/>
    </xf>
    <xf numFmtId="0" fontId="29" fillId="0" borderId="63" xfId="1" applyFont="1" applyBorder="1" applyAlignment="1">
      <alignment horizontal="center" vertical="center" shrinkToFit="1"/>
    </xf>
    <xf numFmtId="0" fontId="29" fillId="0" borderId="117" xfId="1" applyFont="1" applyBorder="1" applyAlignment="1">
      <alignment horizontal="center" vertical="center" shrinkToFit="1"/>
    </xf>
    <xf numFmtId="0" fontId="29" fillId="0" borderId="30" xfId="1" applyFont="1" applyBorder="1" applyAlignment="1">
      <alignment horizontal="center" vertical="center" shrinkToFit="1"/>
    </xf>
    <xf numFmtId="0" fontId="29" fillId="0" borderId="32" xfId="1" applyFont="1" applyBorder="1" applyAlignment="1">
      <alignment horizontal="center" vertical="center" shrinkToFit="1"/>
    </xf>
    <xf numFmtId="0" fontId="29" fillId="3" borderId="54" xfId="1" applyFont="1" applyFill="1" applyBorder="1" applyAlignment="1">
      <alignment horizontal="center" vertical="center" shrinkToFit="1"/>
    </xf>
    <xf numFmtId="0" fontId="29" fillId="3" borderId="57" xfId="1" applyFont="1" applyFill="1" applyBorder="1" applyAlignment="1">
      <alignment horizontal="center" vertical="center" shrinkToFit="1"/>
    </xf>
    <xf numFmtId="38" fontId="27" fillId="0" borderId="0" xfId="5" applyFont="1" applyAlignment="1" applyProtection="1">
      <alignment horizontal="left" vertical="center"/>
    </xf>
    <xf numFmtId="38" fontId="22" fillId="3" borderId="41" xfId="2" applyFont="1" applyFill="1" applyBorder="1" applyAlignment="1">
      <alignment horizontal="center" vertical="center"/>
    </xf>
    <xf numFmtId="38" fontId="25" fillId="8" borderId="41" xfId="5" applyFont="1" applyFill="1" applyBorder="1" applyAlignment="1">
      <alignment horizontal="center" vertical="center"/>
    </xf>
    <xf numFmtId="38" fontId="25" fillId="8" borderId="39" xfId="5" applyFont="1" applyFill="1" applyBorder="1" applyAlignment="1">
      <alignment horizontal="center" vertical="center"/>
    </xf>
    <xf numFmtId="38" fontId="25" fillId="8" borderId="65" xfId="5" applyFont="1" applyFill="1" applyBorder="1" applyAlignment="1">
      <alignment horizontal="center" vertical="center"/>
    </xf>
    <xf numFmtId="0" fontId="44" fillId="4" borderId="173" xfId="4" applyFont="1" applyFill="1" applyBorder="1" applyAlignment="1">
      <alignment horizontal="center" vertical="center" shrinkToFit="1"/>
    </xf>
    <xf numFmtId="0" fontId="44" fillId="4" borderId="174" xfId="4" applyFont="1" applyFill="1" applyBorder="1" applyAlignment="1">
      <alignment horizontal="center" vertical="center" shrinkToFit="1"/>
    </xf>
    <xf numFmtId="0" fontId="44" fillId="4" borderId="45" xfId="4" applyFont="1" applyFill="1" applyBorder="1" applyAlignment="1">
      <alignment horizontal="center" vertical="center" shrinkToFit="1"/>
    </xf>
    <xf numFmtId="0" fontId="44" fillId="4" borderId="44" xfId="4" applyFont="1" applyFill="1" applyBorder="1" applyAlignment="1">
      <alignment horizontal="center" vertical="center" shrinkToFit="1"/>
    </xf>
    <xf numFmtId="0" fontId="44" fillId="4" borderId="175" xfId="4" applyFont="1" applyFill="1" applyBorder="1" applyAlignment="1">
      <alignment horizontal="center" vertical="center" shrinkToFit="1"/>
    </xf>
    <xf numFmtId="0" fontId="44" fillId="4" borderId="176" xfId="4" applyFont="1" applyFill="1" applyBorder="1" applyAlignment="1">
      <alignment horizontal="center" vertical="center" shrinkToFit="1"/>
    </xf>
    <xf numFmtId="0" fontId="29" fillId="0" borderId="54" xfId="4" applyFont="1" applyBorder="1" applyAlignment="1">
      <alignment horizontal="center" vertical="center"/>
    </xf>
    <xf numFmtId="0" fontId="29" fillId="0" borderId="52" xfId="4" applyFont="1" applyBorder="1" applyAlignment="1">
      <alignment horizontal="center" vertical="center"/>
    </xf>
    <xf numFmtId="0" fontId="29" fillId="0" borderId="41" xfId="4" applyFont="1" applyBorder="1" applyAlignment="1">
      <alignment horizontal="center" vertical="center"/>
    </xf>
    <xf numFmtId="0" fontId="29" fillId="0" borderId="39" xfId="4" applyFont="1" applyBorder="1" applyAlignment="1">
      <alignment horizontal="center" vertical="center"/>
    </xf>
    <xf numFmtId="0" fontId="29" fillId="8" borderId="41" xfId="4" applyFont="1" applyFill="1" applyBorder="1" applyAlignment="1">
      <alignment horizontal="center" vertical="center"/>
    </xf>
    <xf numFmtId="0" fontId="29" fillId="8" borderId="39" xfId="4" applyFont="1" applyFill="1" applyBorder="1" applyAlignment="1">
      <alignment horizontal="center" vertical="center"/>
    </xf>
    <xf numFmtId="0" fontId="29" fillId="3" borderId="41" xfId="4" applyFont="1" applyFill="1" applyBorder="1" applyAlignment="1">
      <alignment horizontal="center" vertical="center"/>
    </xf>
    <xf numFmtId="0" fontId="29" fillId="3" borderId="39" xfId="4" applyFont="1" applyFill="1" applyBorder="1" applyAlignment="1">
      <alignment horizontal="center" vertical="center"/>
    </xf>
    <xf numFmtId="0" fontId="29" fillId="0" borderId="30" xfId="4" applyFont="1" applyBorder="1" applyAlignment="1">
      <alignment horizontal="center" vertical="center"/>
    </xf>
    <xf numFmtId="0" fontId="29" fillId="0" borderId="28" xfId="4" applyFont="1" applyBorder="1" applyAlignment="1">
      <alignment horizontal="center" vertical="center"/>
    </xf>
    <xf numFmtId="0" fontId="29" fillId="0" borderId="68" xfId="4" applyFont="1" applyBorder="1" applyAlignment="1">
      <alignment horizontal="center" vertical="center"/>
    </xf>
    <xf numFmtId="0" fontId="29" fillId="0" borderId="22" xfId="4" applyFont="1" applyBorder="1" applyAlignment="1">
      <alignment horizontal="center" vertical="center"/>
    </xf>
    <xf numFmtId="0" fontId="24" fillId="0" borderId="77" xfId="4" applyFont="1" applyBorder="1" applyAlignment="1">
      <alignment horizontal="center" vertical="center"/>
    </xf>
    <xf numFmtId="38" fontId="17" fillId="0" borderId="84" xfId="5" applyFont="1" applyBorder="1" applyAlignment="1" applyProtection="1">
      <alignment vertical="center"/>
      <protection locked="0"/>
    </xf>
    <xf numFmtId="38" fontId="17" fillId="0" borderId="28" xfId="5" applyFont="1" applyBorder="1" applyAlignment="1" applyProtection="1">
      <alignment vertical="center"/>
      <protection locked="0"/>
    </xf>
    <xf numFmtId="38" fontId="17" fillId="0" borderId="25" xfId="5" applyFont="1" applyBorder="1" applyAlignment="1" applyProtection="1">
      <alignment vertical="center"/>
      <protection locked="0"/>
    </xf>
    <xf numFmtId="38" fontId="17" fillId="0" borderId="24" xfId="5" applyFont="1" applyBorder="1" applyAlignment="1" applyProtection="1">
      <alignment vertical="center"/>
      <protection locked="0"/>
    </xf>
    <xf numFmtId="38" fontId="14" fillId="0" borderId="0" xfId="5" applyFont="1" applyAlignment="1">
      <alignment vertical="center"/>
    </xf>
    <xf numFmtId="0" fontId="1" fillId="0" borderId="0" xfId="4" applyAlignment="1">
      <alignment vertical="center"/>
    </xf>
    <xf numFmtId="0" fontId="20" fillId="0" borderId="198" xfId="4" applyFont="1" applyBorder="1" applyAlignment="1">
      <alignment horizontal="center" vertical="center"/>
    </xf>
    <xf numFmtId="0" fontId="20" fillId="0" borderId="88" xfId="4" applyFont="1" applyBorder="1" applyAlignment="1">
      <alignment horizontal="center" vertical="center"/>
    </xf>
    <xf numFmtId="0" fontId="20" fillId="0" borderId="197" xfId="4" applyFont="1" applyBorder="1" applyAlignment="1">
      <alignment horizontal="center" vertical="center"/>
    </xf>
    <xf numFmtId="0" fontId="44" fillId="4" borderId="70" xfId="4" applyFont="1" applyFill="1" applyBorder="1" applyAlignment="1">
      <alignment horizontal="center" vertical="center" shrinkToFit="1"/>
    </xf>
    <xf numFmtId="0" fontId="44" fillId="4" borderId="69" xfId="4" applyFont="1" applyFill="1" applyBorder="1" applyAlignment="1">
      <alignment horizontal="center" vertical="center" shrinkToFit="1"/>
    </xf>
    <xf numFmtId="0" fontId="29" fillId="0" borderId="42" xfId="4" applyFont="1" applyBorder="1" applyAlignment="1">
      <alignment horizontal="center" vertical="center"/>
    </xf>
    <xf numFmtId="0" fontId="66" fillId="0" borderId="110" xfId="4" applyFont="1" applyBorder="1" applyAlignment="1">
      <alignment horizontal="center" vertical="center" shrinkToFit="1"/>
    </xf>
    <xf numFmtId="0" fontId="70" fillId="0" borderId="8" xfId="4" applyFont="1" applyBorder="1" applyAlignment="1">
      <alignment horizontal="center" vertical="center" shrinkToFit="1"/>
    </xf>
    <xf numFmtId="0" fontId="5" fillId="0" borderId="110" xfId="4" applyFont="1" applyBorder="1" applyAlignment="1">
      <alignment vertical="center"/>
    </xf>
    <xf numFmtId="0" fontId="2" fillId="0" borderId="2" xfId="4" applyFont="1" applyBorder="1" applyAlignment="1">
      <alignment vertical="center"/>
    </xf>
    <xf numFmtId="0" fontId="2" fillId="0" borderId="8" xfId="4" applyFont="1" applyBorder="1" applyAlignment="1">
      <alignment vertical="center"/>
    </xf>
    <xf numFmtId="180" fontId="72" fillId="0" borderId="0" xfId="1" applyNumberFormat="1" applyFont="1" applyAlignment="1">
      <alignment horizontal="center" vertical="center" shrinkToFit="1"/>
    </xf>
    <xf numFmtId="0" fontId="20" fillId="0" borderId="93" xfId="4" applyFont="1" applyBorder="1" applyAlignment="1">
      <alignment horizontal="center" vertical="center"/>
    </xf>
    <xf numFmtId="38" fontId="25" fillId="3" borderId="0" xfId="5" applyFont="1" applyFill="1" applyBorder="1" applyAlignment="1">
      <alignment horizontal="center" vertical="center"/>
    </xf>
    <xf numFmtId="38" fontId="25" fillId="3" borderId="85" xfId="5" applyFont="1" applyFill="1" applyBorder="1" applyAlignment="1">
      <alignment horizontal="center" vertical="center"/>
    </xf>
    <xf numFmtId="0" fontId="20" fillId="0" borderId="108" xfId="4" applyFont="1" applyBorder="1" applyAlignment="1">
      <alignment horizontal="center" vertical="center"/>
    </xf>
    <xf numFmtId="0" fontId="20" fillId="0" borderId="106" xfId="4" applyFont="1" applyBorder="1" applyAlignment="1">
      <alignment horizontal="center" vertical="center"/>
    </xf>
    <xf numFmtId="184" fontId="17" fillId="0" borderId="84" xfId="1" applyNumberFormat="1" applyFont="1" applyBorder="1" applyAlignment="1" applyProtection="1">
      <alignment horizontal="center" vertical="center" shrinkToFit="1"/>
      <protection locked="0"/>
    </xf>
    <xf numFmtId="184" fontId="17" fillId="0" borderId="28" xfId="1" applyNumberFormat="1" applyFont="1" applyBorder="1" applyAlignment="1" applyProtection="1">
      <alignment horizontal="center" vertical="center" shrinkToFit="1"/>
      <protection locked="0"/>
    </xf>
    <xf numFmtId="184" fontId="17" fillId="0" borderId="83" xfId="1" applyNumberFormat="1" applyFont="1" applyBorder="1" applyAlignment="1" applyProtection="1">
      <alignment horizontal="center" vertical="center" shrinkToFit="1"/>
      <protection locked="0"/>
    </xf>
    <xf numFmtId="0" fontId="20" fillId="0" borderId="109" xfId="4" applyFont="1" applyBorder="1" applyAlignment="1">
      <alignment horizontal="center" vertical="center"/>
    </xf>
    <xf numFmtId="186" fontId="13" fillId="0" borderId="84" xfId="1" applyNumberFormat="1" applyFont="1" applyBorder="1" applyAlignment="1" applyProtection="1">
      <alignment vertical="center" shrinkToFit="1"/>
      <protection locked="0"/>
    </xf>
    <xf numFmtId="186" fontId="13" fillId="0" borderId="28" xfId="1" applyNumberFormat="1" applyFont="1" applyBorder="1" applyAlignment="1" applyProtection="1">
      <alignment horizontal="left" vertical="center" shrinkToFit="1"/>
      <protection locked="0"/>
    </xf>
    <xf numFmtId="186" fontId="13" fillId="0" borderId="102" xfId="1" applyNumberFormat="1" applyFont="1" applyBorder="1" applyAlignment="1" applyProtection="1">
      <alignment horizontal="left" vertical="center" shrinkToFit="1"/>
      <protection locked="0"/>
    </xf>
    <xf numFmtId="38" fontId="17" fillId="0" borderId="83" xfId="5" applyFont="1" applyBorder="1" applyAlignment="1" applyProtection="1">
      <alignment vertical="center"/>
      <protection locked="0"/>
    </xf>
    <xf numFmtId="38" fontId="22" fillId="3" borderId="39" xfId="5" applyFont="1" applyFill="1" applyBorder="1" applyAlignment="1">
      <alignment horizontal="center" vertical="center"/>
    </xf>
    <xf numFmtId="38" fontId="22" fillId="3" borderId="65" xfId="5" applyFont="1" applyFill="1" applyBorder="1" applyAlignment="1">
      <alignment horizontal="center" vertical="center"/>
    </xf>
    <xf numFmtId="38" fontId="22" fillId="3" borderId="39" xfId="2" applyFont="1" applyFill="1" applyBorder="1" applyAlignment="1">
      <alignment horizontal="center" vertical="center" shrinkToFit="1"/>
    </xf>
    <xf numFmtId="38" fontId="22" fillId="3" borderId="65" xfId="2" applyFont="1" applyFill="1" applyBorder="1" applyAlignment="1">
      <alignment horizontal="center" vertical="center" shrinkToFit="1"/>
    </xf>
    <xf numFmtId="38" fontId="17" fillId="0" borderId="86" xfId="5" applyFont="1" applyBorder="1" applyAlignment="1" applyProtection="1">
      <alignment vertical="center"/>
      <protection locked="0"/>
    </xf>
    <xf numFmtId="0" fontId="20" fillId="0" borderId="119" xfId="4" applyFont="1" applyBorder="1" applyAlignment="1">
      <alignment horizontal="center" vertical="center"/>
    </xf>
    <xf numFmtId="0" fontId="20" fillId="0" borderId="52" xfId="4" applyFont="1" applyBorder="1" applyAlignment="1">
      <alignment horizontal="center" vertical="center"/>
    </xf>
    <xf numFmtId="0" fontId="20" fillId="0" borderId="87" xfId="4" applyFont="1" applyBorder="1" applyAlignment="1">
      <alignment horizontal="center" vertical="center"/>
    </xf>
    <xf numFmtId="0" fontId="20" fillId="0" borderId="144" xfId="4" applyFont="1" applyBorder="1" applyAlignment="1">
      <alignment horizontal="center" vertical="center"/>
    </xf>
    <xf numFmtId="0" fontId="20" fillId="0" borderId="48" xfId="4" applyFont="1" applyBorder="1" applyAlignment="1">
      <alignment horizontal="center" vertical="center"/>
    </xf>
    <xf numFmtId="187" fontId="13" fillId="0" borderId="84" xfId="1" applyNumberFormat="1" applyFont="1" applyBorder="1" applyAlignment="1" applyProtection="1">
      <alignment vertical="center" shrinkToFit="1"/>
      <protection locked="0"/>
    </xf>
    <xf numFmtId="187" fontId="13" fillId="0" borderId="28" xfId="1" applyNumberFormat="1" applyFont="1" applyBorder="1" applyAlignment="1" applyProtection="1">
      <alignment horizontal="left" vertical="center" shrinkToFit="1"/>
      <protection locked="0"/>
    </xf>
    <xf numFmtId="187" fontId="13" fillId="0" borderId="102" xfId="1" applyNumberFormat="1" applyFont="1" applyBorder="1" applyAlignment="1" applyProtection="1">
      <alignment horizontal="left" vertical="center" shrinkToFit="1"/>
      <protection locked="0"/>
    </xf>
    <xf numFmtId="0" fontId="24" fillId="0" borderId="4" xfId="4" applyFont="1" applyBorder="1" applyAlignment="1">
      <alignment horizontal="center" vertical="center"/>
    </xf>
    <xf numFmtId="0" fontId="40" fillId="0" borderId="138" xfId="4" applyFont="1" applyBorder="1" applyAlignment="1">
      <alignment horizontal="center" vertical="center"/>
    </xf>
    <xf numFmtId="0" fontId="40" fillId="0" borderId="137" xfId="4" applyFont="1" applyBorder="1" applyAlignment="1">
      <alignment horizontal="center" vertical="center"/>
    </xf>
    <xf numFmtId="0" fontId="44" fillId="4" borderId="132" xfId="4" applyFont="1" applyFill="1" applyBorder="1" applyAlignment="1">
      <alignment horizontal="center" vertical="center" shrinkToFit="1"/>
    </xf>
    <xf numFmtId="0" fontId="44" fillId="4" borderId="131" xfId="4" applyFont="1" applyFill="1" applyBorder="1" applyAlignment="1">
      <alignment horizontal="center" vertical="center" shrinkToFit="1"/>
    </xf>
    <xf numFmtId="0" fontId="44" fillId="4" borderId="139" xfId="4" applyFont="1" applyFill="1" applyBorder="1" applyAlignment="1">
      <alignment horizontal="center" vertical="center" shrinkToFit="1"/>
    </xf>
    <xf numFmtId="0" fontId="44" fillId="4" borderId="137" xfId="4" applyFont="1" applyFill="1" applyBorder="1" applyAlignment="1">
      <alignment horizontal="center" vertical="center" shrinkToFit="1"/>
    </xf>
    <xf numFmtId="0" fontId="29" fillId="0" borderId="130" xfId="4" applyFont="1" applyBorder="1" applyAlignment="1">
      <alignment horizontal="center" vertical="center"/>
    </xf>
    <xf numFmtId="0" fontId="29" fillId="0" borderId="19" xfId="4" applyFont="1" applyBorder="1" applyAlignment="1">
      <alignment horizontal="center" vertical="center"/>
    </xf>
    <xf numFmtId="38" fontId="21" fillId="0" borderId="2" xfId="5" applyFont="1" applyBorder="1" applyAlignment="1">
      <alignment vertical="center"/>
    </xf>
    <xf numFmtId="38" fontId="21" fillId="0" borderId="8" xfId="5" applyFont="1" applyBorder="1" applyAlignment="1">
      <alignment vertical="center"/>
    </xf>
    <xf numFmtId="38" fontId="5" fillId="0" borderId="20" xfId="5" applyFont="1" applyBorder="1" applyAlignment="1" applyProtection="1">
      <alignment vertical="center"/>
      <protection locked="0"/>
    </xf>
    <xf numFmtId="38" fontId="5" fillId="0" borderId="147" xfId="5" applyFont="1" applyBorder="1" applyAlignment="1" applyProtection="1">
      <alignment vertical="center"/>
      <protection locked="0"/>
    </xf>
    <xf numFmtId="38" fontId="5" fillId="0" borderId="123" xfId="5" applyFont="1" applyBorder="1" applyAlignment="1">
      <alignment vertical="center"/>
    </xf>
    <xf numFmtId="38" fontId="5" fillId="0" borderId="145" xfId="5" applyFont="1" applyBorder="1" applyAlignment="1">
      <alignment vertical="center"/>
    </xf>
    <xf numFmtId="38" fontId="5" fillId="0" borderId="136" xfId="5" applyFont="1" applyBorder="1" applyAlignment="1" applyProtection="1">
      <alignment vertical="center"/>
      <protection locked="0"/>
    </xf>
    <xf numFmtId="38" fontId="5" fillId="0" borderId="149" xfId="5" applyFont="1" applyBorder="1" applyAlignment="1" applyProtection="1">
      <alignment vertical="center"/>
      <protection locked="0"/>
    </xf>
    <xf numFmtId="0" fontId="69" fillId="0" borderId="74" xfId="4" applyFont="1" applyBorder="1" applyAlignment="1">
      <alignment horizontal="center" vertical="center"/>
    </xf>
    <xf numFmtId="0" fontId="69" fillId="0" borderId="151" xfId="4" applyFont="1" applyBorder="1" applyAlignment="1">
      <alignment horizontal="center" vertical="center"/>
    </xf>
    <xf numFmtId="0" fontId="24" fillId="0" borderId="74" xfId="4" applyFont="1" applyBorder="1" applyAlignment="1">
      <alignment horizontal="center" vertical="center"/>
    </xf>
    <xf numFmtId="0" fontId="24" fillId="0" borderId="151" xfId="4" applyFont="1" applyBorder="1" applyAlignment="1">
      <alignment horizontal="center" vertical="center"/>
    </xf>
    <xf numFmtId="38" fontId="5" fillId="0" borderId="40" xfId="5" applyFont="1" applyBorder="1" applyAlignment="1" applyProtection="1">
      <alignment vertical="center"/>
      <protection locked="0"/>
    </xf>
    <xf numFmtId="38" fontId="5" fillId="0" borderId="65" xfId="5" applyFont="1" applyBorder="1" applyAlignment="1" applyProtection="1">
      <alignment vertical="center"/>
      <protection locked="0"/>
    </xf>
    <xf numFmtId="38" fontId="5" fillId="0" borderId="23" xfId="5" applyFont="1" applyBorder="1" applyAlignment="1" applyProtection="1">
      <alignment vertical="center"/>
      <protection locked="0"/>
    </xf>
    <xf numFmtId="38" fontId="5" fillId="0" borderId="150" xfId="5" applyFont="1" applyBorder="1" applyAlignment="1" applyProtection="1">
      <alignment vertical="center"/>
      <protection locked="0"/>
    </xf>
    <xf numFmtId="38" fontId="75" fillId="0" borderId="84" xfId="5" applyFont="1" applyBorder="1" applyAlignment="1" applyProtection="1">
      <alignment vertical="center"/>
      <protection locked="0"/>
    </xf>
    <xf numFmtId="38" fontId="75" fillId="0" borderId="28" xfId="5" applyFont="1" applyBorder="1" applyAlignment="1" applyProtection="1">
      <alignment vertical="center"/>
      <protection locked="0"/>
    </xf>
    <xf numFmtId="38" fontId="75" fillId="0" borderId="83" xfId="5" applyFont="1" applyBorder="1" applyAlignment="1" applyProtection="1">
      <alignment vertical="center"/>
      <protection locked="0"/>
    </xf>
    <xf numFmtId="0" fontId="69" fillId="0" borderId="77" xfId="4" applyFont="1" applyBorder="1" applyAlignment="1">
      <alignment horizontal="center" vertical="center"/>
    </xf>
    <xf numFmtId="0" fontId="69" fillId="0" borderId="78" xfId="4" applyFont="1" applyBorder="1" applyAlignment="1">
      <alignment horizontal="center" vertical="center"/>
    </xf>
    <xf numFmtId="0" fontId="69" fillId="0" borderId="79" xfId="4" applyFont="1" applyBorder="1" applyAlignment="1">
      <alignment horizontal="center" vertical="center"/>
    </xf>
    <xf numFmtId="0" fontId="74" fillId="0" borderId="90" xfId="4" applyFont="1" applyBorder="1" applyAlignment="1">
      <alignment horizontal="center" vertical="center"/>
    </xf>
    <xf numFmtId="0" fontId="74" fillId="0" borderId="60" xfId="4" applyFont="1" applyBorder="1" applyAlignment="1">
      <alignment horizontal="center" vertical="center"/>
    </xf>
    <xf numFmtId="0" fontId="74" fillId="0" borderId="93" xfId="4" applyFont="1" applyBorder="1" applyAlignment="1">
      <alignment horizontal="center" vertical="center"/>
    </xf>
    <xf numFmtId="0" fontId="72" fillId="0" borderId="84" xfId="1" applyFont="1" applyBorder="1" applyAlignment="1" applyProtection="1">
      <alignment horizontal="center" vertical="center" shrinkToFit="1"/>
      <protection locked="0"/>
    </xf>
    <xf numFmtId="0" fontId="72" fillId="0" borderId="28" xfId="1" applyFont="1" applyBorder="1" applyAlignment="1" applyProtection="1">
      <alignment horizontal="center" vertical="center" shrinkToFit="1"/>
      <protection locked="0"/>
    </xf>
    <xf numFmtId="0" fontId="66" fillId="0" borderId="110" xfId="4" applyFont="1" applyBorder="1" applyAlignment="1">
      <alignment vertical="center"/>
    </xf>
    <xf numFmtId="0" fontId="70" fillId="0" borderId="2" xfId="4" applyFont="1" applyBorder="1" applyAlignment="1">
      <alignment vertical="center"/>
    </xf>
    <xf numFmtId="0" fontId="70" fillId="0" borderId="8" xfId="4" applyFont="1" applyBorder="1" applyAlignment="1">
      <alignment vertical="center"/>
    </xf>
    <xf numFmtId="0" fontId="74" fillId="0" borderId="108" xfId="4" applyFont="1" applyBorder="1" applyAlignment="1">
      <alignment horizontal="center" vertical="center"/>
    </xf>
    <xf numFmtId="0" fontId="74" fillId="0" borderId="56" xfId="4" applyFont="1" applyBorder="1" applyAlignment="1">
      <alignment horizontal="center" vertical="center"/>
    </xf>
    <xf numFmtId="0" fontId="76" fillId="0" borderId="84" xfId="1" applyFont="1" applyBorder="1" applyAlignment="1" applyProtection="1">
      <alignment horizontal="center" vertical="center" shrinkToFit="1"/>
      <protection locked="0"/>
    </xf>
    <xf numFmtId="0" fontId="76" fillId="0" borderId="28" xfId="1" applyFont="1" applyBorder="1" applyAlignment="1" applyProtection="1">
      <alignment horizontal="center" vertical="center" shrinkToFit="1"/>
      <protection locked="0"/>
    </xf>
    <xf numFmtId="0" fontId="76" fillId="0" borderId="100" xfId="1" applyFont="1" applyBorder="1" applyAlignment="1" applyProtection="1">
      <alignment horizontal="center" vertical="center" shrinkToFit="1"/>
      <protection locked="0"/>
    </xf>
    <xf numFmtId="184" fontId="75" fillId="0" borderId="104" xfId="1" applyNumberFormat="1" applyFont="1" applyBorder="1" applyAlignment="1" applyProtection="1">
      <alignment horizontal="center" vertical="center" shrinkToFit="1"/>
      <protection locked="0"/>
    </xf>
    <xf numFmtId="184" fontId="75" fillId="0" borderId="103" xfId="1" applyNumberFormat="1" applyFont="1" applyBorder="1" applyAlignment="1" applyProtection="1">
      <alignment horizontal="center" vertical="center" shrinkToFit="1"/>
      <protection locked="0"/>
    </xf>
    <xf numFmtId="188" fontId="76" fillId="0" borderId="84" xfId="1" applyNumberFormat="1" applyFont="1" applyBorder="1" applyAlignment="1" applyProtection="1">
      <alignment vertical="center" shrinkToFit="1"/>
      <protection locked="0"/>
    </xf>
    <xf numFmtId="188" fontId="76" fillId="0" borderId="28" xfId="1" applyNumberFormat="1" applyFont="1" applyBorder="1" applyAlignment="1" applyProtection="1">
      <alignment horizontal="left" vertical="center" shrinkToFit="1"/>
      <protection locked="0"/>
    </xf>
    <xf numFmtId="0" fontId="67" fillId="0" borderId="30" xfId="1" applyFont="1" applyBorder="1" applyAlignment="1" applyProtection="1">
      <alignment horizontal="center" vertical="center" shrinkToFit="1"/>
      <protection locked="0"/>
    </xf>
    <xf numFmtId="0" fontId="67" fillId="0" borderId="28" xfId="1" applyFont="1" applyBorder="1" applyAlignment="1" applyProtection="1">
      <alignment horizontal="center" vertical="center" shrinkToFit="1"/>
      <protection locked="0"/>
    </xf>
    <xf numFmtId="0" fontId="67" fillId="0" borderId="83" xfId="1" applyFont="1" applyBorder="1" applyAlignment="1" applyProtection="1">
      <alignment horizontal="center" vertical="center" shrinkToFit="1"/>
      <protection locked="0"/>
    </xf>
    <xf numFmtId="0" fontId="47" fillId="0" borderId="0" xfId="4" applyFont="1" applyAlignment="1">
      <alignment horizontal="center" vertical="center"/>
    </xf>
    <xf numFmtId="0" fontId="81" fillId="0" borderId="41" xfId="1" applyFont="1" applyBorder="1" applyAlignment="1">
      <alignment horizontal="center" vertical="center"/>
    </xf>
    <xf numFmtId="0" fontId="81" fillId="0" borderId="43" xfId="1" applyFont="1" applyBorder="1" applyAlignment="1">
      <alignment horizontal="center" vertical="center"/>
    </xf>
    <xf numFmtId="0" fontId="44" fillId="4" borderId="201" xfId="4" applyFont="1" applyFill="1" applyBorder="1" applyAlignment="1">
      <alignment horizontal="center" vertical="center" shrinkToFit="1"/>
    </xf>
    <xf numFmtId="0" fontId="44" fillId="4" borderId="202" xfId="4" applyFont="1" applyFill="1" applyBorder="1" applyAlignment="1">
      <alignment horizontal="center" vertical="center" shrinkToFit="1"/>
    </xf>
    <xf numFmtId="0" fontId="41" fillId="0" borderId="63" xfId="4" applyFont="1" applyBorder="1" applyAlignment="1">
      <alignment horizontal="center" vertical="center"/>
    </xf>
    <xf numFmtId="0" fontId="41" fillId="0" borderId="103" xfId="4" applyFont="1" applyBorder="1" applyAlignment="1">
      <alignment horizontal="center" vertical="center"/>
    </xf>
    <xf numFmtId="0" fontId="41" fillId="0" borderId="41" xfId="1" applyFont="1" applyBorder="1" applyAlignment="1">
      <alignment horizontal="center" vertical="center"/>
    </xf>
    <xf numFmtId="0" fontId="41" fillId="0" borderId="39" xfId="1" applyFont="1" applyBorder="1" applyAlignment="1">
      <alignment horizontal="center" vertical="center"/>
    </xf>
    <xf numFmtId="0" fontId="41" fillId="0" borderId="130" xfId="1" applyFont="1" applyBorder="1" applyAlignment="1">
      <alignment horizontal="center" vertical="center"/>
    </xf>
    <xf numFmtId="0" fontId="41" fillId="0" borderId="19" xfId="1" applyFont="1" applyBorder="1" applyAlignment="1">
      <alignment horizontal="center" vertical="center"/>
    </xf>
    <xf numFmtId="0" fontId="81" fillId="0" borderId="39" xfId="1" applyFont="1" applyBorder="1" applyAlignment="1">
      <alignment horizontal="center" vertical="center"/>
    </xf>
    <xf numFmtId="0" fontId="81" fillId="0" borderId="41" xfId="4" applyFont="1" applyBorder="1" applyAlignment="1">
      <alignment horizontal="center" vertical="center"/>
    </xf>
    <xf numFmtId="0" fontId="81" fillId="0" borderId="39" xfId="4" applyFont="1" applyBorder="1" applyAlignment="1">
      <alignment horizontal="center" vertical="center"/>
    </xf>
    <xf numFmtId="38" fontId="88" fillId="8" borderId="41" xfId="5" applyFont="1" applyFill="1" applyBorder="1" applyAlignment="1">
      <alignment horizontal="center" vertical="center"/>
    </xf>
    <xf numFmtId="38" fontId="88" fillId="8" borderId="39" xfId="5" applyFont="1" applyFill="1" applyBorder="1" applyAlignment="1">
      <alignment horizontal="center" vertical="center"/>
    </xf>
    <xf numFmtId="38" fontId="88" fillId="8" borderId="65" xfId="5" applyFont="1" applyFill="1" applyBorder="1" applyAlignment="1">
      <alignment horizontal="center" vertical="center"/>
    </xf>
    <xf numFmtId="0" fontId="81" fillId="0" borderId="63" xfId="1" applyFont="1" applyBorder="1" applyAlignment="1">
      <alignment horizontal="center" vertical="center"/>
    </xf>
    <xf numFmtId="0" fontId="81" fillId="0" borderId="103" xfId="1" applyFont="1" applyBorder="1" applyAlignment="1">
      <alignment horizontal="center" vertical="center"/>
    </xf>
    <xf numFmtId="0" fontId="81" fillId="0" borderId="68" xfId="4" applyFont="1" applyBorder="1" applyAlignment="1">
      <alignment horizontal="center" vertical="center"/>
    </xf>
    <xf numFmtId="0" fontId="81" fillId="0" borderId="22" xfId="4" applyFont="1" applyBorder="1" applyAlignment="1">
      <alignment horizontal="center" vertical="center"/>
    </xf>
    <xf numFmtId="0" fontId="81" fillId="5" borderId="68" xfId="4" applyFont="1" applyFill="1" applyBorder="1" applyAlignment="1">
      <alignment horizontal="center" vertical="center"/>
    </xf>
    <xf numFmtId="0" fontId="81" fillId="5" borderId="22" xfId="4" applyFont="1" applyFill="1" applyBorder="1" applyAlignment="1">
      <alignment horizontal="center" vertical="center"/>
    </xf>
    <xf numFmtId="0" fontId="81" fillId="0" borderId="54" xfId="4" applyFont="1" applyBorder="1" applyAlignment="1">
      <alignment horizontal="center" vertical="center"/>
    </xf>
    <xf numFmtId="0" fontId="81" fillId="0" borderId="52" xfId="4" applyFont="1" applyBorder="1" applyAlignment="1">
      <alignment horizontal="center" vertical="center"/>
    </xf>
    <xf numFmtId="0" fontId="81" fillId="8" borderId="41" xfId="4" applyFont="1" applyFill="1" applyBorder="1" applyAlignment="1">
      <alignment horizontal="center" vertical="center"/>
    </xf>
    <xf numFmtId="0" fontId="81" fillId="8" borderId="39" xfId="4" applyFont="1" applyFill="1" applyBorder="1" applyAlignment="1">
      <alignment horizontal="center" vertical="center"/>
    </xf>
    <xf numFmtId="0" fontId="81" fillId="0" borderId="30" xfId="4" applyFont="1" applyBorder="1" applyAlignment="1">
      <alignment horizontal="center" vertical="center"/>
    </xf>
    <xf numFmtId="0" fontId="81" fillId="0" borderId="28" xfId="4" applyFont="1" applyBorder="1" applyAlignment="1">
      <alignment horizontal="center" vertical="center"/>
    </xf>
    <xf numFmtId="0" fontId="44" fillId="4" borderId="34" xfId="4" applyFont="1" applyFill="1" applyBorder="1" applyAlignment="1">
      <alignment horizontal="center" vertical="center" shrinkToFit="1"/>
    </xf>
    <xf numFmtId="0" fontId="44" fillId="4" borderId="33" xfId="4" applyFont="1" applyFill="1" applyBorder="1" applyAlignment="1">
      <alignment horizontal="center" vertical="center" shrinkToFit="1"/>
    </xf>
    <xf numFmtId="0" fontId="74" fillId="0" borderId="90" xfId="1" applyFont="1" applyBorder="1" applyAlignment="1">
      <alignment horizontal="center" vertical="center"/>
    </xf>
    <xf numFmtId="0" fontId="74" fillId="0" borderId="60" xfId="1" applyFont="1" applyBorder="1" applyAlignment="1">
      <alignment horizontal="center" vertical="center"/>
    </xf>
    <xf numFmtId="0" fontId="74" fillId="0" borderId="93" xfId="1" applyFont="1" applyBorder="1" applyAlignment="1">
      <alignment horizontal="center" vertical="center"/>
    </xf>
    <xf numFmtId="0" fontId="67" fillId="0" borderId="101" xfId="1" applyFont="1" applyBorder="1" applyAlignment="1" applyProtection="1">
      <alignment horizontal="center" vertical="center" shrinkToFit="1"/>
      <protection locked="0"/>
    </xf>
    <xf numFmtId="38" fontId="75" fillId="0" borderId="25" xfId="5" applyFont="1" applyBorder="1" applyAlignment="1" applyProtection="1">
      <alignment vertical="center"/>
      <protection locked="0"/>
    </xf>
    <xf numFmtId="38" fontId="75" fillId="0" borderId="24" xfId="5" applyFont="1" applyBorder="1" applyAlignment="1" applyProtection="1">
      <alignment vertical="center"/>
      <protection locked="0"/>
    </xf>
    <xf numFmtId="38" fontId="77" fillId="0" borderId="0" xfId="5" applyFont="1" applyAlignment="1">
      <alignment vertical="center"/>
    </xf>
    <xf numFmtId="195" fontId="76" fillId="0" borderId="84" xfId="1" applyNumberFormat="1" applyFont="1" applyBorder="1" applyAlignment="1" applyProtection="1">
      <alignment vertical="center" shrinkToFit="1"/>
      <protection locked="0"/>
    </xf>
    <xf numFmtId="195" fontId="76" fillId="0" borderId="28" xfId="1" applyNumberFormat="1" applyFont="1" applyBorder="1" applyAlignment="1" applyProtection="1">
      <alignment horizontal="left" vertical="center" shrinkToFit="1"/>
      <protection locked="0"/>
    </xf>
    <xf numFmtId="195" fontId="76" fillId="0" borderId="102" xfId="1" applyNumberFormat="1" applyFont="1" applyBorder="1" applyAlignment="1" applyProtection="1">
      <alignment horizontal="left" vertical="center" shrinkToFit="1"/>
      <protection locked="0"/>
    </xf>
    <xf numFmtId="0" fontId="74" fillId="0" borderId="59" xfId="1" applyFont="1" applyBorder="1" applyAlignment="1">
      <alignment horizontal="center" vertical="center"/>
    </xf>
    <xf numFmtId="0" fontId="74" fillId="0" borderId="58" xfId="1" applyFont="1" applyBorder="1" applyAlignment="1">
      <alignment horizontal="center" vertical="center"/>
    </xf>
    <xf numFmtId="0" fontId="66" fillId="0" borderId="110" xfId="4" applyFont="1" applyBorder="1" applyAlignment="1">
      <alignment horizontal="center" vertical="center"/>
    </xf>
    <xf numFmtId="0" fontId="70" fillId="0" borderId="8" xfId="4" applyFont="1" applyBorder="1" applyAlignment="1">
      <alignment horizontal="center" vertical="center"/>
    </xf>
    <xf numFmtId="180" fontId="72" fillId="0" borderId="0" xfId="4" applyNumberFormat="1" applyFont="1" applyAlignment="1">
      <alignment horizontal="center" vertical="center" shrinkToFit="1"/>
    </xf>
    <xf numFmtId="0" fontId="74" fillId="0" borderId="109" xfId="4" applyFont="1" applyBorder="1" applyAlignment="1">
      <alignment horizontal="center" vertical="center"/>
    </xf>
    <xf numFmtId="0" fontId="44" fillId="4" borderId="139" xfId="1" applyFont="1" applyFill="1" applyBorder="1" applyAlignment="1">
      <alignment horizontal="center" vertical="center" shrinkToFit="1"/>
    </xf>
    <xf numFmtId="0" fontId="44" fillId="4" borderId="137" xfId="1" applyFont="1" applyFill="1" applyBorder="1" applyAlignment="1">
      <alignment horizontal="center" vertical="center" shrinkToFit="1"/>
    </xf>
    <xf numFmtId="0" fontId="41" fillId="0" borderId="138" xfId="4" applyFont="1" applyBorder="1" applyAlignment="1">
      <alignment horizontal="center" vertical="center" shrinkToFit="1"/>
    </xf>
    <xf numFmtId="0" fontId="41" fillId="0" borderId="1" xfId="4" applyFont="1" applyBorder="1" applyAlignment="1">
      <alignment horizontal="center" vertical="center" shrinkToFit="1"/>
    </xf>
    <xf numFmtId="38" fontId="75" fillId="0" borderId="84" xfId="2" applyFont="1" applyBorder="1" applyAlignment="1" applyProtection="1">
      <alignment vertical="center"/>
      <protection locked="0"/>
    </xf>
    <xf numFmtId="38" fontId="75" fillId="0" borderId="28" xfId="2" applyFont="1" applyBorder="1" applyAlignment="1" applyProtection="1">
      <alignment vertical="center"/>
      <protection locked="0"/>
    </xf>
    <xf numFmtId="38" fontId="75" fillId="0" borderId="83" xfId="2" applyFont="1" applyBorder="1" applyAlignment="1" applyProtection="1">
      <alignment vertical="center"/>
      <protection locked="0"/>
    </xf>
    <xf numFmtId="190" fontId="76" fillId="0" borderId="84" xfId="1" applyNumberFormat="1" applyFont="1" applyBorder="1" applyAlignment="1" applyProtection="1">
      <alignment vertical="center" shrinkToFit="1"/>
      <protection locked="0"/>
    </xf>
    <xf numFmtId="190" fontId="76" fillId="0" borderId="28" xfId="1" applyNumberFormat="1" applyFont="1" applyBorder="1" applyAlignment="1" applyProtection="1">
      <alignment horizontal="left" vertical="center" shrinkToFit="1"/>
      <protection locked="0"/>
    </xf>
    <xf numFmtId="190" fontId="76" fillId="0" borderId="102" xfId="1" applyNumberFormat="1" applyFont="1" applyBorder="1" applyAlignment="1" applyProtection="1">
      <alignment horizontal="left" vertical="center" shrinkToFit="1"/>
      <protection locked="0"/>
    </xf>
    <xf numFmtId="38" fontId="75" fillId="0" borderId="25" xfId="2" applyFont="1" applyBorder="1" applyAlignment="1" applyProtection="1">
      <alignment vertical="center"/>
      <protection locked="0"/>
    </xf>
    <xf numFmtId="38" fontId="75" fillId="0" borderId="24" xfId="2" applyFont="1" applyBorder="1" applyAlignment="1" applyProtection="1">
      <alignment vertical="center"/>
      <protection locked="0"/>
    </xf>
    <xf numFmtId="0" fontId="66" fillId="0" borderId="116" xfId="1" applyFont="1" applyBorder="1" applyAlignment="1">
      <alignment horizontal="center" vertical="center"/>
    </xf>
    <xf numFmtId="0" fontId="70" fillId="0" borderId="116" xfId="1" applyFont="1" applyBorder="1" applyAlignment="1">
      <alignment vertical="center"/>
    </xf>
    <xf numFmtId="0" fontId="66" fillId="0" borderId="116" xfId="1" applyFont="1" applyBorder="1" applyAlignment="1">
      <alignment vertical="center"/>
    </xf>
    <xf numFmtId="0" fontId="20" fillId="0" borderId="166" xfId="1" applyFont="1" applyBorder="1" applyAlignment="1">
      <alignment horizontal="center" vertical="center"/>
    </xf>
    <xf numFmtId="0" fontId="20" fillId="0" borderId="165" xfId="1" applyFont="1" applyBorder="1" applyAlignment="1">
      <alignment horizontal="center" vertical="center"/>
    </xf>
    <xf numFmtId="0" fontId="20" fillId="0" borderId="164" xfId="1" applyFont="1" applyBorder="1" applyAlignment="1">
      <alignment horizontal="center" vertical="center"/>
    </xf>
    <xf numFmtId="0" fontId="20" fillId="0" borderId="163" xfId="1" applyFont="1" applyBorder="1" applyAlignment="1">
      <alignment horizontal="center" vertical="center"/>
    </xf>
    <xf numFmtId="0" fontId="29" fillId="0" borderId="63" xfId="4" applyFont="1" applyBorder="1" applyAlignment="1">
      <alignment horizontal="center" vertical="center"/>
    </xf>
    <xf numFmtId="0" fontId="29" fillId="0" borderId="117" xfId="4" applyFont="1" applyBorder="1" applyAlignment="1">
      <alignment horizontal="center" vertical="center"/>
    </xf>
    <xf numFmtId="38" fontId="24" fillId="8" borderId="68" xfId="5" applyFont="1" applyFill="1" applyBorder="1" applyAlignment="1">
      <alignment horizontal="center" vertical="center" shrinkToFit="1"/>
    </xf>
    <xf numFmtId="38" fontId="24" fillId="8" borderId="22" xfId="5" applyFont="1" applyFill="1" applyBorder="1" applyAlignment="1">
      <alignment horizontal="center" vertical="center" shrinkToFit="1"/>
    </xf>
    <xf numFmtId="38" fontId="24" fillId="8" borderId="150" xfId="5" applyFont="1" applyFill="1" applyBorder="1" applyAlignment="1">
      <alignment horizontal="center" vertical="center" shrinkToFit="1"/>
    </xf>
    <xf numFmtId="0" fontId="29" fillId="0" borderId="43" xfId="4" applyFont="1" applyBorder="1" applyAlignment="1">
      <alignment horizontal="center" vertical="center"/>
    </xf>
    <xf numFmtId="38" fontId="5" fillId="0" borderId="114" xfId="5" applyFont="1" applyBorder="1" applyAlignment="1" applyProtection="1">
      <alignment vertical="center"/>
      <protection locked="0"/>
    </xf>
    <xf numFmtId="38" fontId="5" fillId="0" borderId="199" xfId="5" applyFont="1" applyBorder="1" applyAlignment="1" applyProtection="1">
      <alignment vertical="center"/>
      <protection locked="0"/>
    </xf>
    <xf numFmtId="38" fontId="25" fillId="0" borderId="41" xfId="5" applyFont="1" applyBorder="1" applyAlignment="1">
      <alignment vertical="center"/>
    </xf>
    <xf numFmtId="38" fontId="25" fillId="0" borderId="38" xfId="5" applyFont="1" applyBorder="1" applyAlignment="1">
      <alignment vertical="center"/>
    </xf>
    <xf numFmtId="192" fontId="13" fillId="0" borderId="84" xfId="1" applyNumberFormat="1" applyFont="1" applyBorder="1" applyAlignment="1" applyProtection="1">
      <alignment vertical="center" shrinkToFit="1"/>
      <protection locked="0"/>
    </xf>
    <xf numFmtId="192" fontId="13" fillId="0" borderId="28" xfId="1" applyNumberFormat="1" applyFont="1" applyBorder="1" applyAlignment="1" applyProtection="1">
      <alignment horizontal="left" vertical="center" shrinkToFit="1"/>
      <protection locked="0"/>
    </xf>
    <xf numFmtId="192" fontId="13" fillId="0" borderId="102" xfId="1" applyNumberFormat="1" applyFont="1" applyBorder="1" applyAlignment="1" applyProtection="1">
      <alignment horizontal="left" vertical="center" shrinkToFit="1"/>
      <protection locked="0"/>
    </xf>
    <xf numFmtId="0" fontId="24" fillId="0" borderId="159" xfId="4" applyFont="1" applyBorder="1" applyAlignment="1">
      <alignment horizontal="center" vertical="center"/>
    </xf>
    <xf numFmtId="0" fontId="29" fillId="0" borderId="153" xfId="4" applyFont="1" applyBorder="1" applyAlignment="1">
      <alignment horizontal="center" vertical="center"/>
    </xf>
    <xf numFmtId="0" fontId="29" fillId="0" borderId="33" xfId="4" applyFont="1" applyBorder="1" applyAlignment="1">
      <alignment horizontal="center" vertical="center"/>
    </xf>
    <xf numFmtId="38" fontId="25" fillId="0" borderId="63" xfId="5" applyFont="1" applyBorder="1" applyAlignment="1">
      <alignment vertical="center"/>
    </xf>
    <xf numFmtId="38" fontId="25" fillId="0" borderId="172" xfId="5" applyFont="1" applyBorder="1" applyAlignment="1">
      <alignment vertical="center"/>
    </xf>
    <xf numFmtId="38" fontId="5" fillId="0" borderId="53" xfId="5" applyFont="1" applyBorder="1" applyAlignment="1" applyProtection="1">
      <alignment vertical="center"/>
      <protection locked="0"/>
    </xf>
    <xf numFmtId="38" fontId="5" fillId="0" borderId="87" xfId="5" applyFont="1" applyBorder="1" applyAlignment="1" applyProtection="1">
      <alignment vertical="center"/>
      <protection locked="0"/>
    </xf>
    <xf numFmtId="38" fontId="25" fillId="0" borderId="153" xfId="5" applyFont="1" applyBorder="1" applyAlignment="1">
      <alignment vertical="center"/>
    </xf>
    <xf numFmtId="38" fontId="25" fillId="0" borderId="167" xfId="5" applyFont="1" applyBorder="1" applyAlignment="1">
      <alignment vertical="center"/>
    </xf>
    <xf numFmtId="0" fontId="29" fillId="0" borderId="110" xfId="4" applyFont="1" applyBorder="1" applyAlignment="1">
      <alignment horizontal="center" vertical="center"/>
    </xf>
    <xf numFmtId="0" fontId="29" fillId="0" borderId="171" xfId="4" applyFont="1" applyBorder="1" applyAlignment="1">
      <alignment horizontal="center" vertical="center"/>
    </xf>
    <xf numFmtId="38" fontId="5" fillId="0" borderId="123" xfId="5" applyFont="1" applyBorder="1" applyAlignment="1" applyProtection="1">
      <alignment vertical="center"/>
      <protection locked="0"/>
    </xf>
    <xf numFmtId="38" fontId="5" fillId="0" borderId="145" xfId="5" applyFont="1" applyBorder="1" applyAlignment="1" applyProtection="1">
      <alignment vertical="center"/>
      <protection locked="0"/>
    </xf>
    <xf numFmtId="0" fontId="44" fillId="4" borderId="177" xfId="4" applyFont="1" applyFill="1" applyBorder="1" applyAlignment="1">
      <alignment horizontal="center" vertical="center" shrinkToFit="1"/>
    </xf>
    <xf numFmtId="0" fontId="44" fillId="4" borderId="178" xfId="4" applyFont="1" applyFill="1" applyBorder="1" applyAlignment="1">
      <alignment horizontal="center" vertical="center" shrinkToFit="1"/>
    </xf>
    <xf numFmtId="0" fontId="44" fillId="4" borderId="104" xfId="4" applyFont="1" applyFill="1" applyBorder="1" applyAlignment="1">
      <alignment horizontal="center" vertical="center" shrinkToFit="1"/>
    </xf>
    <xf numFmtId="0" fontId="44" fillId="4" borderId="103" xfId="4" applyFont="1" applyFill="1" applyBorder="1" applyAlignment="1">
      <alignment horizontal="center" vertical="center" shrinkToFit="1"/>
    </xf>
    <xf numFmtId="0" fontId="29" fillId="8" borderId="68" xfId="4" applyFont="1" applyFill="1" applyBorder="1" applyAlignment="1">
      <alignment horizontal="center" vertical="center"/>
    </xf>
    <xf numFmtId="0" fontId="29" fillId="8" borderId="67" xfId="4" applyFont="1" applyFill="1" applyBorder="1" applyAlignment="1">
      <alignment horizontal="center" vertical="center"/>
    </xf>
    <xf numFmtId="38" fontId="25" fillId="0" borderId="41" xfId="5" applyFont="1" applyFill="1" applyBorder="1" applyAlignment="1">
      <alignment horizontal="right" vertical="center"/>
    </xf>
    <xf numFmtId="38" fontId="25" fillId="0" borderId="38" xfId="5" applyFont="1" applyFill="1" applyBorder="1" applyAlignment="1">
      <alignment horizontal="right" vertical="center"/>
    </xf>
    <xf numFmtId="0" fontId="29" fillId="0" borderId="57" xfId="4" applyFont="1" applyBorder="1" applyAlignment="1">
      <alignment horizontal="center" vertical="center"/>
    </xf>
    <xf numFmtId="38" fontId="25" fillId="0" borderId="54" xfId="5" applyFont="1" applyBorder="1" applyAlignment="1">
      <alignment vertical="center"/>
    </xf>
    <xf numFmtId="38" fontId="25" fillId="0" borderId="51" xfId="5" applyFont="1" applyBorder="1" applyAlignment="1">
      <alignment vertical="center"/>
    </xf>
    <xf numFmtId="0" fontId="12" fillId="0" borderId="110" xfId="4" applyFont="1" applyBorder="1" applyAlignment="1">
      <alignment vertical="center"/>
    </xf>
    <xf numFmtId="0" fontId="1" fillId="0" borderId="2" xfId="4" applyBorder="1" applyAlignment="1">
      <alignment vertical="center"/>
    </xf>
    <xf numFmtId="0" fontId="1" fillId="0" borderId="8" xfId="4" applyBorder="1" applyAlignment="1">
      <alignment vertical="center"/>
    </xf>
    <xf numFmtId="38" fontId="5" fillId="0" borderId="110" xfId="5" applyFont="1" applyBorder="1" applyAlignment="1" applyProtection="1">
      <alignment vertical="center"/>
      <protection locked="0"/>
    </xf>
    <xf numFmtId="38" fontId="5" fillId="0" borderId="168" xfId="5" applyFont="1" applyBorder="1" applyAlignment="1" applyProtection="1">
      <alignment vertical="center"/>
      <protection locked="0"/>
    </xf>
    <xf numFmtId="38" fontId="25" fillId="0" borderId="169" xfId="5" applyFont="1" applyBorder="1" applyAlignment="1">
      <alignment vertical="center"/>
    </xf>
    <xf numFmtId="38" fontId="25" fillId="0" borderId="8" xfId="5" applyFont="1" applyBorder="1" applyAlignment="1">
      <alignment vertical="center"/>
    </xf>
    <xf numFmtId="38" fontId="5" fillId="0" borderId="40" xfId="5" applyFont="1" applyFill="1" applyBorder="1" applyAlignment="1" applyProtection="1">
      <alignment horizontal="right" vertical="center"/>
      <protection locked="0"/>
    </xf>
    <xf numFmtId="38" fontId="5" fillId="0" borderId="65" xfId="5" applyFont="1" applyFill="1" applyBorder="1" applyAlignment="1" applyProtection="1">
      <alignment horizontal="right" vertical="center"/>
      <protection locked="0"/>
    </xf>
  </cellXfs>
  <cellStyles count="9">
    <cellStyle name="ハイパーリンク" xfId="8" builtinId="8"/>
    <cellStyle name="ハイパーリンク 2" xfId="3" xr:uid="{7B56B8CF-DB10-4948-BD30-10B7B0A9CADD}"/>
    <cellStyle name="桁区切り 2 3" xfId="2" xr:uid="{AAEEA818-9443-4F11-B1FA-5AFF74051D91}"/>
    <cellStyle name="桁区切り 3" xfId="7" xr:uid="{347CC292-5E51-4FE3-9F87-9F6ADD5CD3D9}"/>
    <cellStyle name="桁区切り 3 2" xfId="5" xr:uid="{623FD555-2154-4091-9EDE-A9207A28F6B7}"/>
    <cellStyle name="標準" xfId="0" builtinId="0"/>
    <cellStyle name="標準 2 3" xfId="6" xr:uid="{34B5199E-F11E-48CE-97A1-A9A80EBAC123}"/>
    <cellStyle name="標準 5" xfId="1" xr:uid="{0BAB5EFF-6E5A-43D6-930B-11F3315F9A83}"/>
    <cellStyle name="標準_2006.10.20小樽全戸宅配申込書（案）" xfId="4" xr:uid="{92C6F536-ABC6-44A8-8FB9-0079D17FF272}"/>
  </cellStyles>
  <dxfs count="37">
    <dxf>
      <font>
        <strike/>
      </font>
    </dxf>
    <dxf>
      <font>
        <color theme="1"/>
      </font>
    </dxf>
    <dxf>
      <font>
        <color theme="1"/>
      </font>
    </dxf>
    <dxf>
      <font>
        <color theme="1"/>
      </font>
    </dxf>
    <dxf>
      <font>
        <color theme="1"/>
      </font>
    </dxf>
    <dxf>
      <font>
        <color auto="1"/>
      </font>
    </dxf>
    <dxf>
      <font>
        <color auto="1"/>
      </font>
    </dxf>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CCFFFF"/>
      <color rgb="FF1616F2"/>
      <color rgb="FFFF99FF"/>
      <color rgb="FFFBFBFB"/>
      <color rgb="FFF9F9F9"/>
      <color rgb="FFFFFFFF"/>
      <color rgb="FFF8F8F8"/>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39D68ADA-8420-4350-B7D2-0B1B40DF80A4}"/>
            </a:ext>
          </a:extLst>
        </xdr:cNvPr>
        <xdr:cNvSpPr>
          <a:spLocks noChangeShapeType="1"/>
        </xdr:cNvSpPr>
      </xdr:nvSpPr>
      <xdr:spPr bwMode="auto">
        <a:xfrm>
          <a:off x="191338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5FCBF0B-64C8-40DE-952B-CD7C02E9064A}"/>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2945656B-6769-4232-8A35-220E69E4EF6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BEB000F-97DE-461D-800F-68FD709A9D3F}"/>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9CA5600-32B5-460D-AAC5-2C345857C798}"/>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3F15DFF-54DE-4891-84DB-73B116D22DC4}"/>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4AD8E283-3CFB-4F5B-8638-61C483DC28F6}"/>
            </a:ext>
          </a:extLst>
        </xdr:cNvPr>
        <xdr:cNvSpPr>
          <a:spLocks noChangeShapeType="1"/>
        </xdr:cNvSpPr>
      </xdr:nvSpPr>
      <xdr:spPr bwMode="auto">
        <a:xfrm>
          <a:off x="19133820" y="502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B7E9977-9950-4EA9-ADA1-F635BD4B9991}"/>
            </a:ext>
          </a:extLst>
        </xdr:cNvPr>
        <xdr:cNvSpPr>
          <a:spLocks noChangeShapeType="1"/>
        </xdr:cNvSpPr>
      </xdr:nvSpPr>
      <xdr:spPr bwMode="auto">
        <a:xfrm>
          <a:off x="19133820" y="525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7B562C-86FD-4ECF-B26D-F4F5CD975D3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96C3C8F-0D91-4778-ADB7-6215F026464C}">
  <we:reference id="wa200005271" version="3.0.0.4" store="ja-JP" storeType="OMEX"/>
  <we:alternateReferences>
    <we:reference id="WA200005271" version="3.0.0.4"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s>_xldudf_AI_WEB</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1945-59EF-4892-AD12-4D8C4A570250}">
  <sheetPr>
    <pageSetUpPr fitToPage="1"/>
  </sheetPr>
  <dimension ref="A1:R29"/>
  <sheetViews>
    <sheetView showZeros="0" tabSelected="1" view="pageBreakPreview" zoomScale="80" zoomScaleNormal="80" zoomScaleSheetLayoutView="80" workbookViewId="0"/>
  </sheetViews>
  <sheetFormatPr defaultColWidth="8.08203125" defaultRowHeight="14"/>
  <cols>
    <col min="1" max="1" width="1.6640625" style="1" customWidth="1"/>
    <col min="2" max="2" width="4.6640625" style="1" customWidth="1"/>
    <col min="3" max="3" width="18.58203125" style="1" customWidth="1"/>
    <col min="4" max="4" width="20.1640625" style="2" customWidth="1"/>
    <col min="5" max="6" width="7.1640625" style="2" customWidth="1"/>
    <col min="7" max="7" width="1.5" style="2" customWidth="1"/>
    <col min="8" max="9" width="5.08203125" style="2" customWidth="1"/>
    <col min="10" max="11" width="9.6640625" style="2" customWidth="1"/>
    <col min="12" max="12" width="11.1640625" style="2" customWidth="1"/>
    <col min="13" max="14" width="9.6640625" style="2" customWidth="1"/>
    <col min="15" max="15" width="18.9140625" style="1" bestFit="1" customWidth="1"/>
    <col min="16" max="16" width="1.6640625" style="1" customWidth="1"/>
    <col min="17" max="17" width="16.9140625" style="1" bestFit="1" customWidth="1"/>
    <col min="18" max="18" width="1.6640625" style="1" customWidth="1"/>
    <col min="19" max="16384" width="8.08203125" style="1"/>
  </cols>
  <sheetData>
    <row r="1" spans="1:18" ht="6" customHeight="1" thickBot="1">
      <c r="A1" s="3"/>
      <c r="B1" s="3"/>
      <c r="C1" s="3"/>
      <c r="D1" s="4"/>
      <c r="E1" s="4"/>
      <c r="F1" s="4"/>
      <c r="G1" s="4"/>
      <c r="H1" s="4"/>
      <c r="I1" s="4"/>
      <c r="J1" s="4"/>
      <c r="K1" s="4"/>
      <c r="L1" s="4"/>
      <c r="M1" s="4"/>
      <c r="N1" s="4"/>
      <c r="O1" s="3"/>
      <c r="P1" s="3"/>
      <c r="Q1" s="3"/>
      <c r="R1" s="3"/>
    </row>
    <row r="2" spans="1:18" ht="21" customHeight="1" thickTop="1" thickBot="1">
      <c r="A2" s="3"/>
      <c r="B2" s="50" t="s">
        <v>0</v>
      </c>
      <c r="C2" s="768" t="s">
        <v>692</v>
      </c>
      <c r="D2" s="768"/>
      <c r="E2" s="768"/>
      <c r="F2" s="768"/>
      <c r="G2" s="768"/>
      <c r="H2" s="49" t="s">
        <v>1</v>
      </c>
      <c r="I2" s="48" t="s">
        <v>717</v>
      </c>
      <c r="J2" s="777">
        <v>46235</v>
      </c>
      <c r="K2" s="778">
        <v>44866</v>
      </c>
      <c r="L2" s="4"/>
      <c r="M2" s="4"/>
      <c r="N2" s="4"/>
      <c r="O2" s="5"/>
      <c r="P2" s="5"/>
      <c r="Q2" s="5" t="s">
        <v>2</v>
      </c>
      <c r="R2" s="3"/>
    </row>
    <row r="3" spans="1:18" ht="14.25" customHeight="1" thickTop="1" thickBot="1">
      <c r="A3" s="41"/>
      <c r="B3" s="41"/>
      <c r="C3" s="47"/>
      <c r="D3" s="4"/>
      <c r="E3" s="4"/>
      <c r="F3" s="4"/>
      <c r="G3" s="4"/>
      <c r="H3" s="4"/>
      <c r="I3" s="4"/>
      <c r="J3" s="4"/>
      <c r="K3" s="46" t="s">
        <v>3</v>
      </c>
      <c r="L3" s="46" t="s">
        <v>4</v>
      </c>
      <c r="M3" s="46"/>
      <c r="N3" s="46"/>
      <c r="O3" s="46"/>
      <c r="P3" s="46"/>
      <c r="Q3" s="45" t="s">
        <v>5</v>
      </c>
      <c r="R3" s="3"/>
    </row>
    <row r="4" spans="1:18" ht="22.5" customHeight="1" thickTop="1" thickBot="1">
      <c r="A4" s="3"/>
      <c r="B4" s="3"/>
      <c r="C4" s="42" t="s">
        <v>6</v>
      </c>
      <c r="D4" s="44">
        <v>2026</v>
      </c>
      <c r="E4" s="769"/>
      <c r="F4" s="770"/>
      <c r="G4" s="770"/>
      <c r="H4" s="770"/>
      <c r="I4" s="770"/>
      <c r="J4" s="4"/>
      <c r="K4" s="44"/>
      <c r="L4" s="771"/>
      <c r="M4" s="772"/>
      <c r="N4" s="772"/>
      <c r="O4" s="773"/>
      <c r="P4" s="764"/>
      <c r="Q4" s="765"/>
      <c r="R4" s="3"/>
    </row>
    <row r="5" spans="1:18" ht="22.5" customHeight="1" thickTop="1" thickBot="1">
      <c r="A5" s="3"/>
      <c r="B5" s="3"/>
      <c r="C5" s="42" t="s">
        <v>7</v>
      </c>
      <c r="D5" s="3" t="s">
        <v>8</v>
      </c>
      <c r="E5" s="43"/>
      <c r="F5" s="43"/>
      <c r="G5" s="43"/>
      <c r="H5" s="43"/>
      <c r="I5" s="43"/>
      <c r="J5" s="3"/>
      <c r="K5" s="3"/>
      <c r="L5" s="3"/>
      <c r="M5" s="3"/>
      <c r="N5" s="41"/>
      <c r="O5" s="41"/>
      <c r="P5" s="41"/>
      <c r="Q5" s="41"/>
      <c r="R5" s="3"/>
    </row>
    <row r="6" spans="1:18" ht="22.5" customHeight="1" thickTop="1" thickBot="1">
      <c r="A6" s="3"/>
      <c r="B6" s="3"/>
      <c r="C6" s="42" t="s">
        <v>9</v>
      </c>
      <c r="D6" s="774"/>
      <c r="E6" s="775"/>
      <c r="F6" s="775"/>
      <c r="G6" s="775"/>
      <c r="H6" s="775"/>
      <c r="I6" s="775"/>
      <c r="J6" s="775"/>
      <c r="K6" s="776"/>
      <c r="L6" s="3"/>
      <c r="M6" s="3"/>
      <c r="N6" s="3"/>
      <c r="O6" s="41"/>
      <c r="P6" s="41"/>
      <c r="Q6" s="3"/>
      <c r="R6" s="3"/>
    </row>
    <row r="7" spans="1:18" ht="22.5" customHeight="1" thickTop="1" thickBot="1">
      <c r="A7" s="3"/>
      <c r="B7" s="3"/>
      <c r="C7" s="5" t="s">
        <v>10</v>
      </c>
      <c r="D7" s="771"/>
      <c r="E7" s="772"/>
      <c r="F7" s="773"/>
      <c r="G7" s="4"/>
      <c r="H7" s="4"/>
      <c r="I7" s="3"/>
      <c r="J7" s="3"/>
      <c r="K7" s="3"/>
      <c r="L7" s="3"/>
      <c r="M7" s="3"/>
      <c r="N7" s="3"/>
      <c r="O7" s="41"/>
      <c r="P7" s="41"/>
      <c r="Q7" s="3"/>
      <c r="R7" s="3"/>
    </row>
    <row r="8" spans="1:18" ht="22.5" customHeight="1" thickTop="1" thickBot="1">
      <c r="A8" s="3"/>
      <c r="B8" s="3"/>
      <c r="C8" s="5" t="s">
        <v>11</v>
      </c>
      <c r="D8" s="779"/>
      <c r="E8" s="780"/>
      <c r="F8" s="781"/>
      <c r="G8" s="40"/>
      <c r="H8" s="3" t="s">
        <v>12</v>
      </c>
      <c r="I8" s="3"/>
      <c r="J8" s="39"/>
      <c r="K8" s="3"/>
      <c r="L8" s="38"/>
      <c r="M8" s="38"/>
      <c r="N8" s="38"/>
      <c r="O8" s="3"/>
      <c r="P8" s="3"/>
      <c r="Q8" s="3"/>
      <c r="R8" s="3"/>
    </row>
    <row r="9" spans="1:18" ht="22.5" customHeight="1" thickTop="1" thickBot="1">
      <c r="A9" s="3"/>
      <c r="B9" s="3"/>
      <c r="C9" s="5" t="s">
        <v>13</v>
      </c>
      <c r="D9" s="782"/>
      <c r="E9" s="783"/>
      <c r="F9" s="784"/>
      <c r="G9" s="4"/>
      <c r="H9" s="4"/>
      <c r="I9" s="3"/>
      <c r="J9" s="3"/>
      <c r="K9" s="3"/>
      <c r="L9" s="3"/>
      <c r="M9" s="3"/>
      <c r="N9" s="3"/>
      <c r="O9" s="3"/>
      <c r="P9" s="3"/>
      <c r="Q9" s="3"/>
      <c r="R9" s="3"/>
    </row>
    <row r="10" spans="1:18" ht="22.5" customHeight="1" thickTop="1" thickBot="1">
      <c r="A10" s="3"/>
      <c r="B10" s="3"/>
      <c r="C10" s="557" t="s">
        <v>14</v>
      </c>
      <c r="D10" s="785"/>
      <c r="E10" s="786"/>
      <c r="F10" s="786"/>
      <c r="G10" s="787"/>
      <c r="H10" s="787"/>
      <c r="I10" s="788"/>
      <c r="J10" s="3"/>
      <c r="K10" s="4"/>
      <c r="L10" s="4"/>
      <c r="M10" s="4"/>
      <c r="N10" s="3"/>
      <c r="O10" s="3"/>
      <c r="P10" s="3"/>
      <c r="Q10" s="3"/>
      <c r="R10" s="3"/>
    </row>
    <row r="11" spans="1:18" ht="22.5" customHeight="1" thickTop="1">
      <c r="A11" s="35"/>
      <c r="B11" s="3"/>
      <c r="C11" s="5"/>
      <c r="D11" s="5"/>
      <c r="E11" s="5"/>
      <c r="F11" s="5"/>
      <c r="G11" s="4"/>
      <c r="H11" s="3"/>
      <c r="I11" s="3"/>
      <c r="J11" s="3"/>
      <c r="K11" s="4"/>
      <c r="L11" s="4"/>
      <c r="M11" s="4"/>
      <c r="N11" s="3"/>
      <c r="O11" s="3"/>
      <c r="P11" s="3"/>
      <c r="Q11" s="3"/>
      <c r="R11" s="3"/>
    </row>
    <row r="12" spans="1:18" ht="5.25" customHeight="1">
      <c r="A12" s="35"/>
      <c r="B12" s="35"/>
      <c r="C12" s="35"/>
      <c r="D12" s="35"/>
      <c r="E12" s="35"/>
      <c r="F12" s="35"/>
      <c r="G12" s="35"/>
      <c r="H12" s="35"/>
      <c r="I12" s="35"/>
      <c r="J12" s="35"/>
      <c r="K12" s="35"/>
      <c r="L12" s="35"/>
      <c r="M12" s="35"/>
      <c r="N12" s="35"/>
      <c r="O12" s="35"/>
      <c r="P12" s="35"/>
      <c r="Q12" s="35"/>
      <c r="R12" s="3"/>
    </row>
    <row r="13" spans="1:18" ht="14.5" thickBot="1">
      <c r="A13" s="3"/>
      <c r="B13" s="35"/>
      <c r="C13" s="37" t="s">
        <v>15</v>
      </c>
      <c r="D13" s="3"/>
      <c r="E13" s="36" t="s">
        <v>16</v>
      </c>
      <c r="F13" s="36"/>
      <c r="G13" s="35"/>
      <c r="H13" s="35"/>
      <c r="I13" s="34" t="s">
        <v>17</v>
      </c>
      <c r="J13" s="34" t="s">
        <v>18</v>
      </c>
      <c r="K13" s="34" t="s">
        <v>19</v>
      </c>
      <c r="L13" s="34" t="s">
        <v>20</v>
      </c>
      <c r="M13" s="34" t="s">
        <v>21</v>
      </c>
      <c r="N13" s="34" t="s">
        <v>22</v>
      </c>
      <c r="O13" s="766" t="s">
        <v>23</v>
      </c>
      <c r="P13" s="767"/>
      <c r="Q13" s="767"/>
      <c r="R13" s="3"/>
    </row>
    <row r="14" spans="1:18" ht="22.5" customHeight="1">
      <c r="A14" s="3"/>
      <c r="B14" s="33" t="str">
        <f>IF(M14="","",IF(AND(M14&lt;&gt;0,N14&lt;&gt;0),"◎",IF(N14&lt;&gt;0,"△",IF(M14&lt;&gt;0,"○",""))))</f>
        <v/>
      </c>
      <c r="C14" s="753" t="s">
        <v>24</v>
      </c>
      <c r="D14" s="753"/>
      <c r="E14" s="754">
        <f>IFERROR('1-A.札幌市 【dDe】'!L2,"")</f>
        <v>46235</v>
      </c>
      <c r="F14" s="754"/>
      <c r="G14" s="32"/>
      <c r="H14" s="755">
        <f>SUM(J14:K14)</f>
        <v>391770</v>
      </c>
      <c r="I14" s="755"/>
      <c r="J14" s="31">
        <f>IFERROR('1-A.札幌市 【dDe】'!AH45,"")</f>
        <v>126950</v>
      </c>
      <c r="K14" s="31">
        <f>IFERROR('1-A.札幌市 【dDe】'!AH46,"")</f>
        <v>264820</v>
      </c>
      <c r="L14" s="30">
        <f>IFERROR('1-A.札幌市 【dDe】'!G7,"")</f>
        <v>0</v>
      </c>
      <c r="M14" s="30">
        <f>IFERROR('1-A.札幌市 【dDe】'!M7,"")</f>
        <v>0</v>
      </c>
      <c r="N14" s="30">
        <f>IFERROR('1-A.札幌市 【dDe】'!O7,"")</f>
        <v>0</v>
      </c>
      <c r="O14" s="575" t="s">
        <v>25</v>
      </c>
      <c r="P14" s="508"/>
      <c r="Q14" s="509"/>
      <c r="R14" s="510"/>
    </row>
    <row r="15" spans="1:18" ht="22.5" customHeight="1" thickBot="1">
      <c r="A15" s="3"/>
      <c r="B15" s="569" t="str">
        <f>IF(M15="","",IF(AND(M15&lt;&gt;0,N15&lt;&gt;0),"◎",IF(N15&lt;&gt;0,"△",IF(M15&lt;&gt;0,"○",""))))</f>
        <v/>
      </c>
      <c r="C15" s="757" t="s">
        <v>26</v>
      </c>
      <c r="D15" s="757"/>
      <c r="E15" s="758" t="s">
        <v>699</v>
      </c>
      <c r="F15" s="758"/>
      <c r="G15" s="13"/>
      <c r="H15" s="763">
        <f>SUM(J15:K15)</f>
        <v>406170</v>
      </c>
      <c r="I15" s="763"/>
      <c r="J15" s="29">
        <f>IFERROR('1-A2.札幌・北広島・石狩市 【dDe】'!AA45,"")</f>
        <v>136100</v>
      </c>
      <c r="K15" s="28">
        <f>IFERROR('1-A2.札幌・北広島・石狩市 【dDe】'!AA46,"")</f>
        <v>270070</v>
      </c>
      <c r="L15" s="12">
        <f>IFERROR('1-A2.札幌・北広島・石狩市 【dDe】'!G7,"")</f>
        <v>0</v>
      </c>
      <c r="M15" s="12">
        <f>IFERROR('1-A2.札幌・北広島・石狩市 【dDe】'!M7,"")</f>
        <v>0</v>
      </c>
      <c r="N15" s="12">
        <f>IFERROR('1-A2.札幌・北広島・石狩市 【dDe】'!O7,"")</f>
        <v>0</v>
      </c>
      <c r="O15" s="576" t="s">
        <v>27</v>
      </c>
      <c r="P15" s="511"/>
      <c r="Q15" s="512"/>
      <c r="R15" s="510"/>
    </row>
    <row r="16" spans="1:18" ht="22.5" customHeight="1">
      <c r="A16" s="3"/>
      <c r="B16" s="24"/>
      <c r="C16" s="761" t="s">
        <v>28</v>
      </c>
      <c r="D16" s="761"/>
      <c r="E16" s="761"/>
      <c r="F16" s="761"/>
      <c r="G16" s="23"/>
      <c r="H16" s="760">
        <f>SUM(H14:H15)</f>
        <v>797940</v>
      </c>
      <c r="I16" s="760"/>
      <c r="J16" s="27">
        <f>SUM(J14:J15)</f>
        <v>263050</v>
      </c>
      <c r="K16" s="27">
        <f>SUM(K14:K15)</f>
        <v>534890</v>
      </c>
      <c r="L16" s="26">
        <f>SUM(L14:L15)</f>
        <v>0</v>
      </c>
      <c r="M16" s="26">
        <f>SUM(M14:M15)</f>
        <v>0</v>
      </c>
      <c r="N16" s="25">
        <f>SUM(N14:N15)</f>
        <v>0</v>
      </c>
      <c r="O16" s="577" t="s">
        <v>27</v>
      </c>
      <c r="P16" s="513"/>
      <c r="Q16" s="514"/>
      <c r="R16" s="510"/>
    </row>
    <row r="17" spans="1:18" ht="22.5" customHeight="1">
      <c r="A17" s="3"/>
      <c r="B17" s="20" t="str">
        <f>IF(M17="","",IF(AND(M17&lt;&gt;0,N17&lt;&gt;0),"◎",IF(N17&lt;&gt;0,"△",IF(M17&lt;&gt;0,"○",""))))</f>
        <v/>
      </c>
      <c r="C17" s="762" t="s">
        <v>29</v>
      </c>
      <c r="D17" s="762"/>
      <c r="E17" s="756">
        <f>IFERROR('2-C.恵庭市 【dDeえにわ】'!L2,"")</f>
        <v>46174</v>
      </c>
      <c r="F17" s="756"/>
      <c r="G17" s="19"/>
      <c r="H17" s="759">
        <f>SUM(J17:K17)</f>
        <v>29240</v>
      </c>
      <c r="I17" s="759"/>
      <c r="J17" s="18">
        <f>IFERROR('2-C.恵庭市 【dDeえにわ】'!AH44,"")</f>
        <v>8415</v>
      </c>
      <c r="K17" s="17">
        <f>IFERROR('2-C.恵庭市 【dDeえにわ】'!AH45,"")</f>
        <v>20825</v>
      </c>
      <c r="L17" s="16">
        <f>IFERROR('2-C.恵庭市 【dDeえにわ】'!D7,"")</f>
        <v>0</v>
      </c>
      <c r="M17" s="21">
        <f>IFERROR('2-C.恵庭市 【dDeえにわ】'!G7,"")</f>
        <v>0</v>
      </c>
      <c r="N17" s="15">
        <f>IFERROR('2-C.恵庭市 【dDeえにわ】'!M7,"")</f>
        <v>0</v>
      </c>
      <c r="O17" s="578" t="s">
        <v>30</v>
      </c>
      <c r="P17" s="517"/>
      <c r="Q17" s="518"/>
      <c r="R17" s="510"/>
    </row>
    <row r="18" spans="1:18" ht="22.5" customHeight="1">
      <c r="A18" s="3"/>
      <c r="B18" s="20" t="str">
        <f>IF(M18="","",IF(AND(M18&lt;&gt;0,N18&lt;&gt;0),"◎",IF(N18&lt;&gt;0,"△",IF(M18&lt;&gt;0,"○",""))))</f>
        <v/>
      </c>
      <c r="C18" s="752" t="s">
        <v>31</v>
      </c>
      <c r="D18" s="752"/>
      <c r="E18" s="756">
        <f>IFERROR('2-D.苫小牧市 【道新とまこまいイースト】'!L2,"")</f>
        <v>46174</v>
      </c>
      <c r="F18" s="756"/>
      <c r="G18" s="19"/>
      <c r="H18" s="759">
        <f>SUM(J18:K18)</f>
        <v>25615</v>
      </c>
      <c r="I18" s="759"/>
      <c r="J18" s="18">
        <f>IFERROR('2-D.苫小牧市 【道新とまこまいイースト】'!AH43,"")</f>
        <v>14615</v>
      </c>
      <c r="K18" s="17">
        <f>IFERROR('2-D.苫小牧市 【道新とまこまいイースト】'!AH44,"")</f>
        <v>11000</v>
      </c>
      <c r="L18" s="21">
        <f>IFERROR('2-D.苫小牧市 【道新とまこまいイースト】'!D7,"")</f>
        <v>0</v>
      </c>
      <c r="M18" s="21">
        <f>IFERROR('2-D.苫小牧市 【道新とまこまいイースト】'!G7,"")</f>
        <v>0</v>
      </c>
      <c r="N18" s="15">
        <f>IFERROR('2-D.苫小牧市 【道新とまこまいイースト】'!M7,"")</f>
        <v>0</v>
      </c>
      <c r="O18" s="578" t="s">
        <v>30</v>
      </c>
      <c r="P18" s="515"/>
      <c r="Q18" s="516"/>
      <c r="R18" s="510"/>
    </row>
    <row r="19" spans="1:18" ht="22.5" customHeight="1">
      <c r="A19" s="3"/>
      <c r="B19" s="686" t="str">
        <f>IF(M19="","",IF(AND(M19&lt;&gt;0,N19&lt;&gt;0),"◎",IF(N19&lt;&gt;0,"△",IF(M19&lt;&gt;0,"○",""))))</f>
        <v/>
      </c>
      <c r="C19" s="793" t="s">
        <v>32</v>
      </c>
      <c r="D19" s="793"/>
      <c r="E19" s="794">
        <f>IFERROR('5-E.函館市・北斗市・七飯町 【函館HIT】'!L2,"")</f>
        <v>46174</v>
      </c>
      <c r="F19" s="794"/>
      <c r="G19" s="19"/>
      <c r="H19" s="789">
        <f>SUM(J19:K19)</f>
        <v>86760</v>
      </c>
      <c r="I19" s="789"/>
      <c r="J19" s="18">
        <f>IFERROR('5-E.函館市・北斗市・七飯町 【函館HIT】'!AH45,"")</f>
        <v>50290</v>
      </c>
      <c r="K19" s="17">
        <f>IFERROR('5-E.函館市・北斗市・七飯町 【函館HIT】'!AH46,"")</f>
        <v>36470</v>
      </c>
      <c r="L19" s="16">
        <f>IFERROR('5-E.函館市・北斗市・七飯町 【函館HIT】'!D7,"")</f>
        <v>0</v>
      </c>
      <c r="M19" s="21">
        <f>IFERROR('5-E.函館市・北斗市・七飯町 【函館HIT】'!G7,"")</f>
        <v>0</v>
      </c>
      <c r="N19" s="15">
        <f>IFERROR('5-E.函館市・北斗市・七飯町 【函館HIT】'!M7,"")</f>
        <v>0</v>
      </c>
      <c r="O19" s="578" t="s">
        <v>33</v>
      </c>
      <c r="P19" s="515"/>
      <c r="Q19" s="516"/>
      <c r="R19" s="510"/>
    </row>
    <row r="20" spans="1:18" ht="22.5" customHeight="1">
      <c r="A20" s="3"/>
      <c r="B20" s="568" t="str">
        <f>IF(M20="","",IF(AND(M20&lt;&gt;0,N20&lt;&gt;0),"◎",IF(N20&lt;&gt;0,"△",IF(M20&lt;&gt;0,"○",""))))</f>
        <v/>
      </c>
      <c r="C20" s="795" t="s">
        <v>34</v>
      </c>
      <c r="D20" s="795"/>
      <c r="E20" s="794">
        <f>IFERROR('7-F.旭川市・東神楽町 【旭川あかり】'!L2,"")</f>
        <v>46174</v>
      </c>
      <c r="F20" s="794"/>
      <c r="G20" s="23"/>
      <c r="H20" s="799">
        <f>SUM(J20:K20)</f>
        <v>159545</v>
      </c>
      <c r="I20" s="799"/>
      <c r="J20" s="797">
        <f>IFERROR('7-F.旭川市・東神楽町 【旭川あかり】'!AH45,"")</f>
        <v>60790</v>
      </c>
      <c r="K20" s="797">
        <f>IFERROR('7-F.旭川市・東神楽町 【旭川あかり】'!AH46,"")</f>
        <v>98755</v>
      </c>
      <c r="L20" s="22">
        <f>IFERROR('7-F.旭川市・東神楽町 【旭川あかり】'!D7,"")</f>
        <v>0</v>
      </c>
      <c r="M20" s="21">
        <f>IFERROR('7-F.旭川市・東神楽町 【旭川あかり】'!G7,"")</f>
        <v>0</v>
      </c>
      <c r="N20" s="15">
        <f>IFERROR('7-F.旭川市・東神楽町 【旭川あかり】'!M7,"")</f>
        <v>0</v>
      </c>
      <c r="O20" s="578" t="s">
        <v>35</v>
      </c>
      <c r="P20" s="513"/>
      <c r="Q20" s="514" t="s">
        <v>36</v>
      </c>
      <c r="R20" s="510"/>
    </row>
    <row r="21" spans="1:18" ht="22.5" customHeight="1">
      <c r="A21" s="3"/>
      <c r="B21" s="686" t="str">
        <f>IF(L21="","",IF(L21&lt;&gt;0,"●",""))</f>
        <v/>
      </c>
      <c r="C21" s="793" t="s">
        <v>37</v>
      </c>
      <c r="D21" s="793"/>
      <c r="E21" s="794">
        <f>IFERROR('7-F2.旭川市・東神楽町 【旭川全戸】'!L2,"")</f>
        <v>46174</v>
      </c>
      <c r="F21" s="794"/>
      <c r="G21" s="19"/>
      <c r="H21" s="800"/>
      <c r="I21" s="800"/>
      <c r="J21" s="798"/>
      <c r="K21" s="798"/>
      <c r="L21" s="16">
        <f>IFERROR('7-F2.旭川市・東神楽町 【旭川全戸】'!D7,"")</f>
        <v>0</v>
      </c>
      <c r="M21" s="16" t="s">
        <v>38</v>
      </c>
      <c r="N21" s="15" t="s">
        <v>38</v>
      </c>
      <c r="O21" s="578" t="s">
        <v>35</v>
      </c>
      <c r="P21" s="517"/>
      <c r="Q21" s="516"/>
      <c r="R21" s="510"/>
    </row>
    <row r="22" spans="1:18" ht="22.5" customHeight="1">
      <c r="A22" s="3"/>
      <c r="B22" s="20" t="str">
        <f>IF(M22="","",IF(AND(M22&lt;&gt;0,N22&lt;&gt;0),"◎",IF(N22&lt;&gt;0,"△",IF(M22&lt;&gt;0,"○",""))))</f>
        <v/>
      </c>
      <c r="C22" s="791" t="s">
        <v>39</v>
      </c>
      <c r="D22" s="791"/>
      <c r="E22" s="756">
        <f>IFERROR('10-G.釧路市・釧路町 【釧路Fit PRESS】'!L2,"")</f>
        <v>46174</v>
      </c>
      <c r="F22" s="756"/>
      <c r="G22" s="19"/>
      <c r="H22" s="789">
        <f>SUM(J22:K22)</f>
        <v>76410</v>
      </c>
      <c r="I22" s="789"/>
      <c r="J22" s="17">
        <f>IFERROR('10-G.釧路市・釧路町 【釧路Fit PRESS】'!AH44,"")</f>
        <v>29710</v>
      </c>
      <c r="K22" s="17">
        <f>IFERROR('10-G.釧路市・釧路町 【釧路Fit PRESS】'!AH45,"")</f>
        <v>46700</v>
      </c>
      <c r="L22" s="16">
        <f>IFERROR('10-G.釧路市・釧路町 【釧路Fit PRESS】'!D7,"")</f>
        <v>0</v>
      </c>
      <c r="M22" s="16">
        <f>IFERROR('10-G.釧路市・釧路町 【釧路Fit PRESS】'!G7,"")</f>
        <v>0</v>
      </c>
      <c r="N22" s="15">
        <f>IFERROR('10-G.釧路市・釧路町 【釧路Fit PRESS】'!M7,"")</f>
        <v>0</v>
      </c>
      <c r="O22" s="578" t="s">
        <v>40</v>
      </c>
      <c r="P22" s="517"/>
      <c r="Q22" s="516" t="s">
        <v>41</v>
      </c>
      <c r="R22" s="510"/>
    </row>
    <row r="23" spans="1:18" ht="22.5" customHeight="1">
      <c r="A23" s="3"/>
      <c r="B23" s="20" t="str">
        <f>IF(M23="","",IF(AND(M23&lt;&gt;0,N23&lt;&gt;0),"◎",IF(N23&lt;&gt;0,"△",IF(M23&lt;&gt;0,"○",""))))</f>
        <v/>
      </c>
      <c r="C23" s="791" t="s">
        <v>42</v>
      </c>
      <c r="D23" s="791"/>
      <c r="E23" s="756">
        <f>IFERROR('10-H.中標津町 【なかしべつDパック】'!L2,"")</f>
        <v>46174</v>
      </c>
      <c r="F23" s="756"/>
      <c r="G23" s="19"/>
      <c r="H23" s="789">
        <f>SUM(J23:K23)</f>
        <v>10000</v>
      </c>
      <c r="I23" s="789"/>
      <c r="J23" s="18">
        <f>IFERROR('10-H.中標津町 【なかしべつDパック】'!AH44,"")</f>
        <v>3580</v>
      </c>
      <c r="K23" s="17">
        <f>IFERROR('10-H.中標津町 【なかしべつDパック】'!AH45,"")</f>
        <v>6420</v>
      </c>
      <c r="L23" s="16">
        <f>IFERROR('10-H.中標津町 【なかしべつDパック】'!D7,"")</f>
        <v>0</v>
      </c>
      <c r="M23" s="16">
        <f>IFERROR('10-H.中標津町 【なかしべつDパック】'!G7,"")</f>
        <v>0</v>
      </c>
      <c r="N23" s="15">
        <f>IFERROR('10-H.中標津町 【なかしべつDパック】'!M7,"")</f>
        <v>0</v>
      </c>
      <c r="O23" s="578" t="s">
        <v>43</v>
      </c>
      <c r="P23" s="517"/>
      <c r="Q23" s="516"/>
      <c r="R23" s="510"/>
    </row>
    <row r="24" spans="1:18" ht="22.5" customHeight="1" thickBot="1">
      <c r="A24" s="3"/>
      <c r="B24" s="14" t="str">
        <f>IF(L24="","",IF(L24&lt;&gt;0,"●",""))</f>
        <v/>
      </c>
      <c r="C24" s="801" t="s">
        <v>44</v>
      </c>
      <c r="D24" s="801"/>
      <c r="E24" s="802">
        <f>IFERROR('11-I.帯広市・幕別町・音更町・芽室町 【帯広EX】'!L2,"")</f>
        <v>45992</v>
      </c>
      <c r="F24" s="802"/>
      <c r="G24" s="13"/>
      <c r="H24" s="792">
        <f>SUM(J24:J24)</f>
        <v>104520</v>
      </c>
      <c r="I24" s="792"/>
      <c r="J24" s="796">
        <f>IFERROR('11-I.帯広市・幕別町・音更町・芽室町 【帯広EX】'!AH46,"")</f>
        <v>104520</v>
      </c>
      <c r="K24" s="796"/>
      <c r="L24" s="12">
        <f>IFERROR('11-I.帯広市・幕別町・音更町・芽室町 【帯広EX】'!D7,"")</f>
        <v>0</v>
      </c>
      <c r="M24" s="12" t="s">
        <v>38</v>
      </c>
      <c r="N24" s="11" t="s">
        <v>38</v>
      </c>
      <c r="O24" s="576" t="s">
        <v>30</v>
      </c>
      <c r="P24" s="519"/>
      <c r="Q24" s="520"/>
      <c r="R24" s="510"/>
    </row>
    <row r="25" spans="1:18" ht="22.5" customHeight="1">
      <c r="A25" s="3"/>
      <c r="B25" s="3"/>
      <c r="C25" s="4"/>
      <c r="D25" s="3"/>
      <c r="E25" s="10"/>
      <c r="F25" s="5" t="s">
        <v>45</v>
      </c>
      <c r="G25" s="790">
        <f>SUM(H16:I24)</f>
        <v>1290030</v>
      </c>
      <c r="H25" s="790"/>
      <c r="I25" s="790"/>
      <c r="J25" s="9">
        <f>SUM(J16:J21,J22:J23)</f>
        <v>430450</v>
      </c>
      <c r="K25" s="9">
        <f>SUM(K16:K21,K22:K23)</f>
        <v>755060</v>
      </c>
      <c r="L25" s="8">
        <f>SUM(L16:L24)</f>
        <v>0</v>
      </c>
      <c r="M25" s="8">
        <f>SUM(M16:M24)</f>
        <v>0</v>
      </c>
      <c r="N25" s="8">
        <f>SUM(N16:N24)</f>
        <v>0</v>
      </c>
      <c r="O25" s="7"/>
      <c r="P25" s="7"/>
      <c r="Q25" s="3"/>
      <c r="R25" s="3"/>
    </row>
    <row r="26" spans="1:18" ht="13.5" customHeight="1">
      <c r="A26" s="3"/>
      <c r="B26" s="3"/>
      <c r="C26" s="3"/>
      <c r="D26" s="4"/>
      <c r="E26" s="4"/>
      <c r="F26" s="3"/>
      <c r="G26" s="6"/>
      <c r="H26" s="6"/>
      <c r="I26" s="6"/>
      <c r="J26" s="5"/>
      <c r="K26" s="34" t="s">
        <v>46</v>
      </c>
      <c r="L26" s="4"/>
      <c r="M26" s="4"/>
      <c r="N26" s="4"/>
      <c r="O26" s="3"/>
      <c r="P26" s="3"/>
      <c r="Q26" s="3"/>
      <c r="R26" s="3"/>
    </row>
    <row r="27" spans="1:18" ht="22.5" customHeight="1">
      <c r="J27" s="1"/>
      <c r="K27" s="1"/>
    </row>
    <row r="28" spans="1:18" ht="22.5" customHeight="1"/>
    <row r="29" spans="1:18" ht="22.5" customHeight="1"/>
  </sheetData>
  <sheetProtection algorithmName="SHA-512" hashValue="0w2b5tdtFsEof3F3w9Y2w+putAjjqEmFNBsyVTVkC7//wAzJo5625l9NWlGM7Tlou6MtlwS+CSytzkbX2958fw==" saltValue="748kGgjaUA9aSBtge13cfA==" spinCount="100000" sheet="1" scenarios="1" formatCells="0" autoFilter="0"/>
  <mergeCells count="46">
    <mergeCell ref="J24:K24"/>
    <mergeCell ref="J20:J21"/>
    <mergeCell ref="K20:K21"/>
    <mergeCell ref="H20:I21"/>
    <mergeCell ref="C24:D24"/>
    <mergeCell ref="E24:F24"/>
    <mergeCell ref="H19:I19"/>
    <mergeCell ref="E22:F22"/>
    <mergeCell ref="G25:I25"/>
    <mergeCell ref="C23:D23"/>
    <mergeCell ref="E23:F23"/>
    <mergeCell ref="H23:I23"/>
    <mergeCell ref="H24:I24"/>
    <mergeCell ref="C22:D22"/>
    <mergeCell ref="H22:I22"/>
    <mergeCell ref="C19:D19"/>
    <mergeCell ref="E19:F19"/>
    <mergeCell ref="C21:D21"/>
    <mergeCell ref="E21:F21"/>
    <mergeCell ref="C20:D20"/>
    <mergeCell ref="E20:F20"/>
    <mergeCell ref="P4:Q4"/>
    <mergeCell ref="O13:Q13"/>
    <mergeCell ref="C2:G2"/>
    <mergeCell ref="E4:I4"/>
    <mergeCell ref="L4:O4"/>
    <mergeCell ref="D6:K6"/>
    <mergeCell ref="D7:F7"/>
    <mergeCell ref="J2:K2"/>
    <mergeCell ref="D8:F8"/>
    <mergeCell ref="D9:F9"/>
    <mergeCell ref="D10:I10"/>
    <mergeCell ref="C18:D18"/>
    <mergeCell ref="C14:D14"/>
    <mergeCell ref="E14:F14"/>
    <mergeCell ref="H14:I14"/>
    <mergeCell ref="E18:F18"/>
    <mergeCell ref="C15:D15"/>
    <mergeCell ref="E15:F15"/>
    <mergeCell ref="H18:I18"/>
    <mergeCell ref="H16:I16"/>
    <mergeCell ref="C16:F16"/>
    <mergeCell ref="C17:D17"/>
    <mergeCell ref="E17:F17"/>
    <mergeCell ref="H17:I17"/>
    <mergeCell ref="H15:I15"/>
  </mergeCells>
  <phoneticPr fontId="3"/>
  <dataValidations count="5">
    <dataValidation type="textLength" allowBlank="1" showErrorMessage="1" errorTitle="入力エラーです" error="サイズ名称を正しく入れてください_x000a_（8文字以内）" sqref="D8:F8" xr:uid="{00000000-0002-0000-0000-000000000000}">
      <formula1>2</formula1>
      <formula2>8</formula2>
    </dataValidation>
    <dataValidation type="textLength" imeMode="on" operator="lessThanOrEqual" allowBlank="1" showInputMessage="1" showErrorMessage="1" errorTitle="文字数オーバーです" error="30文字以内にしてください" sqref="D6:K6" xr:uid="{00000000-0002-0000-0000-000001000000}">
      <formula1>30</formula1>
    </dataValidation>
    <dataValidation type="whole" imeMode="off" allowBlank="1" showInputMessage="1" showErrorMessage="1" errorTitle="不正入力です" error="西暦年を入れてください" sqref="D4" xr:uid="{00000000-0002-0000-0000-000002000000}">
      <formula1>2000</formula1>
      <formula2>2999</formula2>
    </dataValidation>
    <dataValidation imeMode="on" allowBlank="1" showInputMessage="1" showErrorMessage="1" sqref="D7:F7 D9:F9 D10:I10 L4:P4" xr:uid="{00000000-0002-0000-0000-000003000000}"/>
    <dataValidation imeMode="off" allowBlank="1" showInputMessage="1" showErrorMessage="1" sqref="D11:F11 K4" xr:uid="{00000000-0002-0000-0000-000004000000}"/>
  </dataValidations>
  <hyperlinks>
    <hyperlink ref="C15" location="'2千歳・苫小牧・室蘭・日高地区'!A1" display="2千歳・苫小牧・室蘭・日高地区" xr:uid="{EFF81BEB-3B53-49D6-BBCA-B1E3EA7E9BB4}"/>
    <hyperlink ref="C14" location="'1.札幌・江別・北広島・石狩市'!A1" display="1.札幌・江別・北広島・石狩市" xr:uid="{3DAC60ED-A15D-4F74-B844-A45E8031291C}"/>
    <hyperlink ref="C17" location="'4.長万部・八雲・桧山地区'!A1" display="4.長万部・八雲・桧山地区" xr:uid="{2BE2C5D6-C365-4972-8EAB-4FCF23B6DDA4}"/>
    <hyperlink ref="C19" location="'6.空知・深川・夕張・当別地区'!A1" display="6.空知・深川・夕張・当別地区" xr:uid="{3048EB98-A9E9-4FC2-ABEE-33465DDA07F2}"/>
    <hyperlink ref="C21" location="'8.留萌・稚内・宗谷地区'!A1" display="8.留萌・稚内・宗谷地区" xr:uid="{212214DD-0C07-470C-B9CA-7104EBA539CE}"/>
    <hyperlink ref="C22" location="'10.釧路・根室地区'!A1" display="10.釧路・根室地区" xr:uid="{7C93B8FA-EE77-49FF-9913-6F3769334CC8}"/>
    <hyperlink ref="C24" location="'11.帯広・十勝地区'!A1" display="11.帯広・十勝地区" xr:uid="{40F41028-F16B-43CE-B7A0-A1F988B8EEFE}"/>
    <hyperlink ref="C15:D15" location="'1-A2.札幌・北広島・石狩市 【dDe】'!Print_Area" display="1-A2.札幌・北広島・石狩市 【dDe】" xr:uid="{75A87595-9106-4005-B76C-F50A485C2F7E}"/>
    <hyperlink ref="C14:D14" location="'1-A.札幌市 【dDe】'!A1" display="1-A.札幌市 【dDe】" xr:uid="{3ED722E5-AB34-4858-B7E2-51F78ED5C2AA}"/>
    <hyperlink ref="C23" location="'10.釧路・根室地区'!A1" display="10.釧路・根室地区" xr:uid="{D33051FF-866C-46C9-A10E-04F516ABBC40}"/>
    <hyperlink ref="C17:D17" location="'2-C.恵庭市 【dDeえにわ】'!A1" display="2-C.恵庭市 【dDeえにわ】" xr:uid="{AD01CEE5-ACF8-42FD-80D5-D47CFD3ADC81}"/>
    <hyperlink ref="C19:D19" location="'5-E.函館市・北斗市・七飯町 【函館HIT】'!Print_Area" display="5-E.函館市・北斗市・七飯町 【函館HIT】" xr:uid="{BD15BF54-EFD1-48E4-AC40-AE0B831CEAAF}"/>
    <hyperlink ref="C21:D21" location="'7-F2.旭川市・東神楽町 【旭川全戸】'!A1" display="7-F2.旭川市・東神楽町【旭川全戸】" xr:uid="{DEE48278-A65A-4620-B56E-D27AE3F3053A}"/>
    <hyperlink ref="C22:D22" location="'10-G.釧路市・釧路町 【釧路Fit PRESS】'!A1" display="10-G.釧路市・釧路町 【釧路Fit PRESS】" xr:uid="{A57900B2-BFF7-4BFE-B86B-9C0E7D09F4CD}"/>
    <hyperlink ref="C23:D23" location="'10-H.中標津町 【なかしべつDパック】'!A1" display="10-H中標津町 【なかしべつDパック】" xr:uid="{65454F9C-F6E1-45E5-939D-F054087EF82A}"/>
    <hyperlink ref="C24:D24" location="'11-I.帯広市・幕別町・音更町・芽室町 【帯広EX】'!A1" display="11-I.帯広市・幕別町・音更町・芽室町 【帯広EX】" xr:uid="{25A7D2FA-A8C0-40AA-A395-6B8E12511703}"/>
    <hyperlink ref="C18" location="'3.小樽・岩内・倶知安地区'!A1" display="3.小樽・岩内・倶知安地区" xr:uid="{0A50437D-5C5C-4DDA-BFD7-2118C4389C2C}"/>
    <hyperlink ref="C18:D18" location="'2-D.苫小牧市 【道新とまこまいイースト】'!A1" display="2-D.苫小牧市 【道新とまこまいイースト】" xr:uid="{5667CF85-B88D-463F-9BF8-E61359938A5C}"/>
    <hyperlink ref="C20" location="'7.旭川・富良野・名寄・士別地区'!A1" display="7.旭川・富良野・名寄・士別地区" xr:uid="{9329B320-7765-4E4B-9484-B11A5ADE73E5}"/>
    <hyperlink ref="C20:D20" location="'7-F.旭川市・東神楽町 【旭川あかり】'!A1" display="7-F.旭川市・東神楽町【旭川あかり】" xr:uid="{B5DEE48F-DEF5-4B13-8320-435FCF0A8CB8}"/>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ignoredErrors>
    <ignoredError sqref="B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A75-5077-4F3F-A13D-696980EFCE81}">
  <sheetPr>
    <tabColor rgb="FF7030A0"/>
    <pageSetUpPr fitToPage="1"/>
  </sheetPr>
  <dimension ref="A1:AV56"/>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127" t="s">
        <v>569</v>
      </c>
      <c r="B2" s="1128"/>
      <c r="C2" s="1069" t="s">
        <v>570</v>
      </c>
      <c r="D2" s="1070"/>
      <c r="E2" s="1070"/>
      <c r="F2" s="1070"/>
      <c r="G2" s="1071"/>
      <c r="H2" s="625"/>
      <c r="I2" s="590"/>
      <c r="J2" s="591"/>
      <c r="K2" s="591"/>
      <c r="L2" s="1129">
        <v>46174</v>
      </c>
      <c r="M2" s="1129"/>
      <c r="N2" s="592" t="s">
        <v>571</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26"/>
      <c r="D4" s="1064" t="s">
        <v>106</v>
      </c>
      <c r="E4" s="1065"/>
      <c r="F4" s="1066"/>
      <c r="G4" s="1064" t="s">
        <v>107</v>
      </c>
      <c r="H4" s="1065"/>
      <c r="I4" s="1065"/>
      <c r="J4" s="1065"/>
      <c r="K4" s="1065"/>
      <c r="L4" s="1065"/>
      <c r="M4" s="1065"/>
      <c r="N4" s="1065"/>
      <c r="O4" s="1065"/>
      <c r="P4" s="1065"/>
      <c r="Q4" s="1065"/>
      <c r="R4" s="1065"/>
      <c r="S4" s="1065"/>
      <c r="T4" s="1065"/>
      <c r="U4" s="1130" t="s">
        <v>108</v>
      </c>
      <c r="V4" s="1065"/>
      <c r="W4" s="1066"/>
      <c r="X4" s="1064" t="s">
        <v>109</v>
      </c>
      <c r="Y4" s="1065"/>
      <c r="Z4" s="1072"/>
      <c r="AA4" s="315" t="s">
        <v>3</v>
      </c>
      <c r="AB4" s="314"/>
      <c r="AC4" s="314"/>
      <c r="AD4" s="1011" t="s">
        <v>110</v>
      </c>
      <c r="AE4" s="1011"/>
      <c r="AF4" s="1011"/>
      <c r="AG4" s="1011"/>
      <c r="AH4" s="313" t="s">
        <v>111</v>
      </c>
      <c r="AI4" s="216"/>
      <c r="AJ4" s="216"/>
      <c r="AK4" s="216"/>
      <c r="AL4" s="216"/>
    </row>
    <row r="5" spans="1:38" ht="24.75" customHeight="1" thickBot="1">
      <c r="A5" s="602"/>
      <c r="B5" s="603"/>
      <c r="C5" s="604"/>
      <c r="D5" s="1077"/>
      <c r="E5" s="1078"/>
      <c r="F5" s="1078"/>
      <c r="G5" s="1122">
        <f>表紙!D6</f>
        <v>0</v>
      </c>
      <c r="H5" s="1123"/>
      <c r="I5" s="1123"/>
      <c r="J5" s="1123"/>
      <c r="K5" s="1123"/>
      <c r="L5" s="1123"/>
      <c r="M5" s="1123"/>
      <c r="N5" s="1123"/>
      <c r="O5" s="1123"/>
      <c r="P5" s="1123"/>
      <c r="Q5" s="1123"/>
      <c r="R5" s="1123"/>
      <c r="S5" s="1123"/>
      <c r="T5" s="1124"/>
      <c r="U5" s="1118">
        <f>表紙!D7</f>
        <v>0</v>
      </c>
      <c r="V5" s="1082"/>
      <c r="W5" s="1082"/>
      <c r="X5" s="1074">
        <f>表紙!D8</f>
        <v>0</v>
      </c>
      <c r="Y5" s="1075"/>
      <c r="Z5" s="1076"/>
      <c r="AA5" s="232">
        <f>表紙!K4</f>
        <v>0</v>
      </c>
      <c r="AB5" s="144"/>
      <c r="AC5" s="144"/>
      <c r="AD5" s="918">
        <f>表紙!L4</f>
        <v>0</v>
      </c>
      <c r="AE5" s="918"/>
      <c r="AF5" s="918"/>
      <c r="AG5" s="918"/>
      <c r="AH5" s="143">
        <f>表紙!P4</f>
        <v>0</v>
      </c>
      <c r="AI5" s="236"/>
      <c r="AJ5" s="847" t="s">
        <v>112</v>
      </c>
      <c r="AK5" s="847"/>
      <c r="AL5" s="847"/>
    </row>
    <row r="6" spans="1:38" ht="13.5" customHeight="1" thickTop="1">
      <c r="A6" s="599" t="s">
        <v>113</v>
      </c>
      <c r="B6" s="600"/>
      <c r="C6" s="626"/>
      <c r="D6" s="1115" t="s">
        <v>356</v>
      </c>
      <c r="E6" s="1116"/>
      <c r="F6" s="1117"/>
      <c r="G6" s="1115" t="s">
        <v>357</v>
      </c>
      <c r="H6" s="1116"/>
      <c r="I6" s="1116"/>
      <c r="J6" s="1116"/>
      <c r="K6" s="1116"/>
      <c r="L6" s="1116"/>
      <c r="M6" s="1125" t="s">
        <v>358</v>
      </c>
      <c r="N6" s="1126"/>
      <c r="O6" s="597"/>
      <c r="P6" s="597"/>
      <c r="Q6" s="597"/>
      <c r="R6" s="597"/>
      <c r="S6" s="597"/>
      <c r="T6" s="597"/>
      <c r="U6" s="597"/>
      <c r="V6" s="597"/>
      <c r="W6" s="627"/>
      <c r="X6" s="1064" t="s">
        <v>118</v>
      </c>
      <c r="Y6" s="1065"/>
      <c r="Z6" s="1065"/>
      <c r="AA6" s="995" t="s">
        <v>259</v>
      </c>
      <c r="AB6" s="996"/>
      <c r="AC6" s="996"/>
      <c r="AD6" s="996"/>
      <c r="AE6" s="996"/>
      <c r="AF6" s="996"/>
      <c r="AG6" s="996"/>
      <c r="AH6" s="997"/>
      <c r="AI6" s="216"/>
      <c r="AJ6" s="216"/>
      <c r="AK6" s="216"/>
      <c r="AL6" s="216"/>
    </row>
    <row r="7" spans="1:38" ht="24.75" customHeight="1" thickBot="1">
      <c r="A7" s="610"/>
      <c r="B7" s="611"/>
      <c r="C7" s="604"/>
      <c r="D7" s="1058">
        <f>SUM(G7,M7)</f>
        <v>0</v>
      </c>
      <c r="E7" s="1059"/>
      <c r="F7" s="1060"/>
      <c r="G7" s="1058">
        <f>SUM(M22,AG16)</f>
        <v>0</v>
      </c>
      <c r="H7" s="1059"/>
      <c r="I7" s="1059"/>
      <c r="J7" s="1059"/>
      <c r="K7" s="1059"/>
      <c r="L7" s="1059"/>
      <c r="M7" s="1119">
        <f>SUM(N22,AH16)</f>
        <v>0</v>
      </c>
      <c r="N7" s="1120"/>
      <c r="O7" s="1121"/>
      <c r="P7" s="1121"/>
      <c r="Q7" s="1121"/>
      <c r="R7" s="1121"/>
      <c r="S7" s="1121"/>
      <c r="T7" s="1121"/>
      <c r="U7" s="1121"/>
      <c r="V7" s="1121"/>
      <c r="W7" s="613"/>
      <c r="X7" s="1067">
        <f>表紙!D9</f>
        <v>0</v>
      </c>
      <c r="Y7" s="1068"/>
      <c r="Z7" s="1068"/>
      <c r="AA7" s="885">
        <f>表紙!D10</f>
        <v>0</v>
      </c>
      <c r="AB7" s="866"/>
      <c r="AC7" s="866"/>
      <c r="AD7" s="866"/>
      <c r="AE7" s="866"/>
      <c r="AF7" s="866"/>
      <c r="AG7" s="866"/>
      <c r="AH7" s="886"/>
      <c r="AI7" s="236"/>
      <c r="AJ7" s="847" t="s">
        <v>120</v>
      </c>
      <c r="AK7" s="847"/>
      <c r="AL7" s="84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572</v>
      </c>
      <c r="B9" s="588"/>
      <c r="C9" s="588"/>
      <c r="D9" s="588"/>
      <c r="E9" s="588"/>
      <c r="F9" s="588"/>
      <c r="G9" s="588"/>
      <c r="H9" s="588"/>
      <c r="I9" s="620"/>
      <c r="J9" s="620"/>
      <c r="K9" s="620"/>
      <c r="L9" s="588"/>
      <c r="M9" s="588"/>
      <c r="N9" s="628" t="s">
        <v>573</v>
      </c>
      <c r="O9" s="588"/>
      <c r="P9" s="588"/>
      <c r="Q9" s="588"/>
      <c r="R9" s="588"/>
      <c r="S9" s="588"/>
      <c r="T9" s="588"/>
      <c r="U9" s="588" t="s">
        <v>574</v>
      </c>
      <c r="V9" s="588"/>
      <c r="W9" s="588"/>
      <c r="X9" s="588"/>
      <c r="Y9" s="588"/>
      <c r="Z9" s="588"/>
      <c r="AA9" s="247"/>
      <c r="AB9" s="247"/>
      <c r="AC9" s="247"/>
      <c r="AD9" s="247"/>
      <c r="AE9" s="247"/>
      <c r="AF9" s="247"/>
      <c r="AG9" s="247"/>
      <c r="AH9" s="558" t="s">
        <v>573</v>
      </c>
      <c r="AI9" s="216"/>
      <c r="AJ9" s="216"/>
      <c r="AK9" s="216"/>
      <c r="AL9" s="216"/>
    </row>
    <row r="10" spans="1:38" ht="15.75" customHeight="1">
      <c r="A10" s="1063"/>
      <c r="B10" s="1062"/>
      <c r="C10" s="1061" t="s">
        <v>125</v>
      </c>
      <c r="D10" s="1062"/>
      <c r="E10" s="622" t="s">
        <v>126</v>
      </c>
      <c r="F10" s="622" t="s">
        <v>127</v>
      </c>
      <c r="G10" s="621" t="s">
        <v>128</v>
      </c>
      <c r="H10" s="623" t="s">
        <v>133</v>
      </c>
      <c r="I10" s="629"/>
      <c r="J10" s="629"/>
      <c r="K10" s="629"/>
      <c r="L10" s="623" t="s">
        <v>130</v>
      </c>
      <c r="M10" s="630" t="s">
        <v>470</v>
      </c>
      <c r="N10" s="631" t="s">
        <v>471</v>
      </c>
      <c r="O10" s="597"/>
      <c r="P10" s="597"/>
      <c r="Q10" s="597"/>
      <c r="R10" s="597"/>
      <c r="S10" s="597"/>
      <c r="T10" s="597"/>
      <c r="U10" s="1063" t="s">
        <v>472</v>
      </c>
      <c r="V10" s="1062"/>
      <c r="W10" s="1061" t="s">
        <v>3</v>
      </c>
      <c r="X10" s="1062"/>
      <c r="Y10" s="622" t="s">
        <v>473</v>
      </c>
      <c r="Z10" s="622" t="s">
        <v>18</v>
      </c>
      <c r="AA10" s="295" t="s">
        <v>19</v>
      </c>
      <c r="AB10" s="293" t="s">
        <v>133</v>
      </c>
      <c r="AC10" s="377"/>
      <c r="AD10" s="377"/>
      <c r="AE10" s="377"/>
      <c r="AF10" s="293" t="s">
        <v>130</v>
      </c>
      <c r="AG10" s="293" t="s">
        <v>470</v>
      </c>
      <c r="AH10" s="376" t="s">
        <v>471</v>
      </c>
      <c r="AI10" s="216"/>
      <c r="AJ10" s="216"/>
      <c r="AK10" s="216"/>
      <c r="AL10" s="216"/>
    </row>
    <row r="11" spans="1:38" ht="15.75" customHeight="1">
      <c r="A11" s="998" t="s">
        <v>575</v>
      </c>
      <c r="B11" s="999"/>
      <c r="C11" s="1103">
        <v>45010</v>
      </c>
      <c r="D11" s="1104"/>
      <c r="E11" s="713" t="s">
        <v>576</v>
      </c>
      <c r="F11" s="636">
        <v>1000</v>
      </c>
      <c r="G11" s="637">
        <v>1550</v>
      </c>
      <c r="H11" s="714" t="s">
        <v>577</v>
      </c>
      <c r="I11" s="715"/>
      <c r="J11" s="715"/>
      <c r="K11" s="715"/>
      <c r="L11" s="716">
        <f>SUM(M11,N11)</f>
        <v>0</v>
      </c>
      <c r="M11" s="717"/>
      <c r="N11" s="718"/>
      <c r="O11" s="71" t="s">
        <v>137</v>
      </c>
      <c r="P11" s="597"/>
      <c r="Q11" s="634"/>
      <c r="R11" s="596"/>
      <c r="S11" s="597"/>
      <c r="T11" s="597"/>
      <c r="U11" s="998" t="s">
        <v>575</v>
      </c>
      <c r="V11" s="999"/>
      <c r="W11" s="1105">
        <v>46010</v>
      </c>
      <c r="X11" s="1106"/>
      <c r="Y11" s="632" t="s">
        <v>578</v>
      </c>
      <c r="Z11" s="636">
        <v>3000</v>
      </c>
      <c r="AA11" s="637">
        <v>5240</v>
      </c>
      <c r="AB11" s="570" t="s">
        <v>579</v>
      </c>
      <c r="AC11" s="571"/>
      <c r="AD11" s="571"/>
      <c r="AE11" s="571"/>
      <c r="AF11" s="572">
        <f>SUM(AG11,AH11)</f>
        <v>0</v>
      </c>
      <c r="AG11" s="573"/>
      <c r="AH11" s="574"/>
      <c r="AI11" s="71" t="s">
        <v>140</v>
      </c>
      <c r="AJ11" s="257"/>
      <c r="AK11" s="216"/>
      <c r="AL11" s="216"/>
    </row>
    <row r="12" spans="1:38" ht="15.75" customHeight="1">
      <c r="A12" s="972"/>
      <c r="B12" s="973"/>
      <c r="C12" s="1096">
        <v>45200</v>
      </c>
      <c r="D12" s="1097"/>
      <c r="E12" s="635" t="s">
        <v>580</v>
      </c>
      <c r="F12" s="636">
        <v>2730</v>
      </c>
      <c r="G12" s="637">
        <v>5850</v>
      </c>
      <c r="H12" s="638" t="s">
        <v>581</v>
      </c>
      <c r="I12" s="639"/>
      <c r="J12" s="639"/>
      <c r="K12" s="639"/>
      <c r="L12" s="640">
        <f t="shared" ref="L12:L21" si="0">SUM(M12,N12)</f>
        <v>0</v>
      </c>
      <c r="M12" s="641"/>
      <c r="N12" s="633"/>
      <c r="O12" s="71" t="s">
        <v>137</v>
      </c>
      <c r="P12" s="597"/>
      <c r="Q12" s="634"/>
      <c r="R12" s="596"/>
      <c r="S12" s="597"/>
      <c r="T12" s="597"/>
      <c r="U12" s="972"/>
      <c r="V12" s="973"/>
      <c r="W12" s="1107">
        <v>34025</v>
      </c>
      <c r="X12" s="1108"/>
      <c r="Y12" s="642" t="s">
        <v>582</v>
      </c>
      <c r="Z12" s="636">
        <v>2870</v>
      </c>
      <c r="AA12" s="637">
        <v>3420</v>
      </c>
      <c r="AB12" s="281" t="s">
        <v>583</v>
      </c>
      <c r="AC12" s="270"/>
      <c r="AD12" s="270"/>
      <c r="AE12" s="270"/>
      <c r="AF12" s="280">
        <f>SUM(AG12,AH12)</f>
        <v>0</v>
      </c>
      <c r="AG12" s="365"/>
      <c r="AH12" s="357"/>
      <c r="AI12" s="71" t="s">
        <v>140</v>
      </c>
      <c r="AJ12" s="257"/>
      <c r="AK12" s="216"/>
      <c r="AL12" s="216"/>
    </row>
    <row r="13" spans="1:38" ht="15.75" customHeight="1">
      <c r="A13" s="972"/>
      <c r="B13" s="973"/>
      <c r="C13" s="1096">
        <v>45050</v>
      </c>
      <c r="D13" s="1097"/>
      <c r="E13" s="635" t="s">
        <v>584</v>
      </c>
      <c r="F13" s="636">
        <v>2100</v>
      </c>
      <c r="G13" s="637">
        <v>4000</v>
      </c>
      <c r="H13" s="638" t="s">
        <v>585</v>
      </c>
      <c r="I13" s="639"/>
      <c r="J13" s="639"/>
      <c r="K13" s="639"/>
      <c r="L13" s="640">
        <f t="shared" si="0"/>
        <v>0</v>
      </c>
      <c r="M13" s="641"/>
      <c r="N13" s="633"/>
      <c r="O13" s="71" t="s">
        <v>137</v>
      </c>
      <c r="P13" s="597"/>
      <c r="Q13" s="634"/>
      <c r="R13" s="596"/>
      <c r="S13" s="597"/>
      <c r="T13" s="597"/>
      <c r="U13" s="972"/>
      <c r="V13" s="973"/>
      <c r="W13" s="1109">
        <v>32100</v>
      </c>
      <c r="X13" s="1110"/>
      <c r="Y13" s="723" t="s">
        <v>586</v>
      </c>
      <c r="Z13" s="1098" t="s">
        <v>689</v>
      </c>
      <c r="AA13" s="1099"/>
      <c r="AB13" s="1099"/>
      <c r="AC13" s="1099"/>
      <c r="AD13" s="1099"/>
      <c r="AE13" s="1099"/>
      <c r="AF13" s="1099"/>
      <c r="AG13" s="1099"/>
      <c r="AH13" s="1100"/>
      <c r="AI13" s="71" t="s">
        <v>140</v>
      </c>
      <c r="AJ13" s="257"/>
      <c r="AK13" s="216"/>
      <c r="AL13" s="216"/>
    </row>
    <row r="14" spans="1:38" ht="15.75" customHeight="1">
      <c r="A14" s="972"/>
      <c r="B14" s="973"/>
      <c r="C14" s="1096">
        <v>45060</v>
      </c>
      <c r="D14" s="1097"/>
      <c r="E14" s="635" t="s">
        <v>587</v>
      </c>
      <c r="F14" s="636">
        <v>2270</v>
      </c>
      <c r="G14" s="637">
        <v>4050</v>
      </c>
      <c r="H14" s="638" t="s">
        <v>588</v>
      </c>
      <c r="I14" s="639"/>
      <c r="J14" s="639"/>
      <c r="K14" s="639"/>
      <c r="L14" s="640">
        <f t="shared" si="0"/>
        <v>0</v>
      </c>
      <c r="M14" s="641"/>
      <c r="N14" s="633"/>
      <c r="O14" s="71" t="s">
        <v>137</v>
      </c>
      <c r="P14" s="597"/>
      <c r="Q14" s="634"/>
      <c r="R14" s="596"/>
      <c r="S14" s="597"/>
      <c r="T14" s="597"/>
      <c r="U14" s="972"/>
      <c r="V14" s="973"/>
      <c r="W14" s="1096">
        <v>34010</v>
      </c>
      <c r="X14" s="1097"/>
      <c r="Y14" s="643" t="s">
        <v>589</v>
      </c>
      <c r="Z14" s="636">
        <v>6060</v>
      </c>
      <c r="AA14" s="637">
        <v>10100</v>
      </c>
      <c r="AB14" s="275" t="s">
        <v>590</v>
      </c>
      <c r="AC14" s="274"/>
      <c r="AD14" s="274"/>
      <c r="AE14" s="274"/>
      <c r="AF14" s="279">
        <f t="shared" ref="AF14:AF15" si="1">SUM(AG14,AH14)</f>
        <v>0</v>
      </c>
      <c r="AG14" s="350"/>
      <c r="AH14" s="357"/>
      <c r="AI14" s="71" t="s">
        <v>140</v>
      </c>
      <c r="AJ14" s="257"/>
      <c r="AK14" s="216"/>
      <c r="AL14" s="216"/>
    </row>
    <row r="15" spans="1:38" ht="15.75" customHeight="1" thickBot="1">
      <c r="A15" s="972"/>
      <c r="B15" s="973"/>
      <c r="C15" s="1085">
        <v>45080</v>
      </c>
      <c r="D15" s="1095"/>
      <c r="E15" s="635" t="s">
        <v>591</v>
      </c>
      <c r="F15" s="636">
        <v>1350</v>
      </c>
      <c r="G15" s="637">
        <v>1500</v>
      </c>
      <c r="H15" s="638" t="s">
        <v>592</v>
      </c>
      <c r="I15" s="639"/>
      <c r="J15" s="639"/>
      <c r="K15" s="639"/>
      <c r="L15" s="640">
        <f t="shared" si="0"/>
        <v>0</v>
      </c>
      <c r="M15" s="641"/>
      <c r="N15" s="633"/>
      <c r="O15" s="71" t="s">
        <v>137</v>
      </c>
      <c r="P15" s="597"/>
      <c r="Q15" s="634"/>
      <c r="R15" s="596"/>
      <c r="S15" s="597"/>
      <c r="T15" s="597"/>
      <c r="U15" s="1113"/>
      <c r="V15" s="1114"/>
      <c r="W15" s="1111">
        <v>34020</v>
      </c>
      <c r="X15" s="1112"/>
      <c r="Y15" s="644" t="s">
        <v>593</v>
      </c>
      <c r="Z15" s="645">
        <v>1530</v>
      </c>
      <c r="AA15" s="248">
        <v>1940</v>
      </c>
      <c r="AB15" s="559" t="s">
        <v>594</v>
      </c>
      <c r="AC15" s="560"/>
      <c r="AD15" s="560"/>
      <c r="AE15" s="560"/>
      <c r="AF15" s="561">
        <f t="shared" si="1"/>
        <v>0</v>
      </c>
      <c r="AG15" s="562"/>
      <c r="AH15" s="563"/>
      <c r="AI15" s="71" t="s">
        <v>140</v>
      </c>
      <c r="AJ15" s="257"/>
      <c r="AK15" s="216"/>
      <c r="AL15" s="216"/>
    </row>
    <row r="16" spans="1:38" ht="15.75" customHeight="1" thickBot="1">
      <c r="A16" s="972"/>
      <c r="B16" s="973"/>
      <c r="C16" s="1085">
        <v>45090</v>
      </c>
      <c r="D16" s="1095"/>
      <c r="E16" s="635" t="s">
        <v>595</v>
      </c>
      <c r="F16" s="636">
        <v>1020</v>
      </c>
      <c r="G16" s="637">
        <v>1050</v>
      </c>
      <c r="H16" s="638" t="s">
        <v>596</v>
      </c>
      <c r="I16" s="639"/>
      <c r="J16" s="639"/>
      <c r="K16" s="639"/>
      <c r="L16" s="640">
        <f t="shared" si="0"/>
        <v>0</v>
      </c>
      <c r="M16" s="641"/>
      <c r="N16" s="633"/>
      <c r="O16" s="71" t="s">
        <v>137</v>
      </c>
      <c r="P16" s="597"/>
      <c r="Q16" s="634"/>
      <c r="R16" s="596"/>
      <c r="S16" s="597"/>
      <c r="T16" s="646"/>
      <c r="U16" s="647" t="s">
        <v>597</v>
      </c>
      <c r="V16" s="648"/>
      <c r="W16" s="649"/>
      <c r="X16" s="649"/>
      <c r="Y16" s="650"/>
      <c r="Z16" s="651">
        <f>SUM(Z11:Z15)</f>
        <v>13460</v>
      </c>
      <c r="AA16" s="335">
        <f>SUM(AA11:AA15)</f>
        <v>20700</v>
      </c>
      <c r="AB16" s="383"/>
      <c r="AC16" s="383"/>
      <c r="AD16" s="383"/>
      <c r="AE16" s="383"/>
      <c r="AF16" s="332">
        <f>SUM(AF11:AF15)</f>
        <v>0</v>
      </c>
      <c r="AG16" s="331">
        <f>SUM(AG11:AG15)</f>
        <v>0</v>
      </c>
      <c r="AH16" s="330">
        <f>SUM(AH11:AH15)</f>
        <v>0</v>
      </c>
      <c r="AI16" s="216"/>
      <c r="AJ16" s="257"/>
      <c r="AK16" s="216"/>
      <c r="AL16" s="216"/>
    </row>
    <row r="17" spans="1:38" ht="15.75" customHeight="1">
      <c r="A17" s="972"/>
      <c r="B17" s="973"/>
      <c r="C17" s="1101">
        <v>45100</v>
      </c>
      <c r="D17" s="1102"/>
      <c r="E17" s="635" t="s">
        <v>598</v>
      </c>
      <c r="F17" s="636">
        <v>1100</v>
      </c>
      <c r="G17" s="637">
        <v>1450</v>
      </c>
      <c r="H17" s="638" t="s">
        <v>599</v>
      </c>
      <c r="I17" s="639"/>
      <c r="J17" s="639"/>
      <c r="K17" s="639"/>
      <c r="L17" s="640">
        <f t="shared" si="0"/>
        <v>0</v>
      </c>
      <c r="M17" s="641"/>
      <c r="N17" s="633"/>
      <c r="O17" s="71" t="s">
        <v>137</v>
      </c>
      <c r="P17" s="597"/>
      <c r="Q17" s="634"/>
      <c r="R17" s="596"/>
      <c r="S17" s="597"/>
      <c r="T17" s="597"/>
      <c r="U17" s="590"/>
      <c r="V17" s="590"/>
      <c r="W17" s="652"/>
      <c r="X17" s="652"/>
      <c r="Y17" s="588"/>
      <c r="Z17" s="653"/>
      <c r="AA17" s="366"/>
      <c r="AB17" s="263"/>
      <c r="AC17" s="263"/>
      <c r="AD17" s="263"/>
      <c r="AE17" s="263"/>
      <c r="AF17" s="263"/>
      <c r="AG17" s="263"/>
      <c r="AH17" s="263"/>
      <c r="AI17" s="216"/>
      <c r="AJ17" s="257"/>
      <c r="AK17" s="216"/>
      <c r="AL17" s="216"/>
    </row>
    <row r="18" spans="1:38" ht="15.75" customHeight="1">
      <c r="A18" s="1087"/>
      <c r="B18" s="1088"/>
      <c r="C18" s="1085">
        <v>45120</v>
      </c>
      <c r="D18" s="1086"/>
      <c r="E18" s="643" t="s">
        <v>685</v>
      </c>
      <c r="F18" s="636">
        <v>1700</v>
      </c>
      <c r="G18" s="637">
        <v>1750</v>
      </c>
      <c r="H18" s="714"/>
      <c r="I18" s="724"/>
      <c r="J18" s="724"/>
      <c r="K18" s="724"/>
      <c r="L18" s="640">
        <f>SUM(M18,N18)</f>
        <v>0</v>
      </c>
      <c r="M18" s="725"/>
      <c r="N18" s="718"/>
      <c r="O18" s="71" t="s">
        <v>137</v>
      </c>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5.75" customHeight="1">
      <c r="A19" s="970" t="s">
        <v>600</v>
      </c>
      <c r="B19" s="971"/>
      <c r="C19" s="1091">
        <v>45070</v>
      </c>
      <c r="D19" s="1092"/>
      <c r="E19" s="479" t="s">
        <v>601</v>
      </c>
      <c r="F19" s="636">
        <v>1950</v>
      </c>
      <c r="G19" s="637">
        <v>3450</v>
      </c>
      <c r="H19" s="281" t="s">
        <v>602</v>
      </c>
      <c r="I19" s="270"/>
      <c r="J19" s="270"/>
      <c r="K19" s="270"/>
      <c r="L19" s="280">
        <f t="shared" si="0"/>
        <v>0</v>
      </c>
      <c r="M19" s="365"/>
      <c r="N19" s="357"/>
      <c r="O19" s="71" t="s">
        <v>137</v>
      </c>
      <c r="P19" s="216"/>
      <c r="Q19" s="355"/>
      <c r="R19" s="257"/>
      <c r="S19" s="216"/>
      <c r="T19" s="216"/>
      <c r="AI19" s="216"/>
      <c r="AJ19" s="257"/>
      <c r="AK19" s="216"/>
      <c r="AL19" s="216"/>
    </row>
    <row r="20" spans="1:38" ht="15.75" customHeight="1">
      <c r="A20" s="972"/>
      <c r="B20" s="973"/>
      <c r="C20" s="1089">
        <v>45300</v>
      </c>
      <c r="D20" s="1090"/>
      <c r="E20" s="479" t="s">
        <v>603</v>
      </c>
      <c r="F20" s="636">
        <v>800</v>
      </c>
      <c r="G20" s="637">
        <v>1050</v>
      </c>
      <c r="H20" s="413" t="s">
        <v>604</v>
      </c>
      <c r="I20" s="277"/>
      <c r="J20" s="277"/>
      <c r="K20" s="277"/>
      <c r="L20" s="412">
        <f t="shared" si="0"/>
        <v>0</v>
      </c>
      <c r="M20" s="411"/>
      <c r="N20" s="410"/>
      <c r="O20" s="71" t="s">
        <v>137</v>
      </c>
      <c r="P20" s="216"/>
      <c r="Q20" s="355"/>
      <c r="R20" s="257"/>
      <c r="S20" s="216"/>
      <c r="T20" s="216"/>
      <c r="AI20" s="216"/>
      <c r="AJ20" s="257"/>
      <c r="AK20" s="216"/>
      <c r="AL20" s="216"/>
    </row>
    <row r="21" spans="1:38" ht="15.75" customHeight="1">
      <c r="A21" s="1036"/>
      <c r="B21" s="1037"/>
      <c r="C21" s="1093">
        <v>45310</v>
      </c>
      <c r="D21" s="1094"/>
      <c r="E21" s="459" t="s">
        <v>605</v>
      </c>
      <c r="F21" s="728">
        <v>230</v>
      </c>
      <c r="G21" s="729">
        <v>300</v>
      </c>
      <c r="H21" s="409" t="s">
        <v>606</v>
      </c>
      <c r="I21" s="408"/>
      <c r="J21" s="408"/>
      <c r="K21" s="408"/>
      <c r="L21" s="407">
        <f t="shared" si="0"/>
        <v>0</v>
      </c>
      <c r="M21" s="344"/>
      <c r="N21" s="343"/>
      <c r="O21" s="71" t="s">
        <v>137</v>
      </c>
      <c r="P21" s="216"/>
      <c r="Q21" s="355"/>
      <c r="R21" s="257"/>
      <c r="S21" s="216"/>
      <c r="T21" s="216"/>
      <c r="AI21" s="216"/>
      <c r="AJ21" s="257"/>
      <c r="AK21" s="216"/>
      <c r="AL21" s="216"/>
    </row>
    <row r="22" spans="1:38" ht="15.75" customHeight="1" thickBot="1">
      <c r="A22" s="340" t="s">
        <v>607</v>
      </c>
      <c r="B22" s="339"/>
      <c r="C22" s="338"/>
      <c r="D22" s="338"/>
      <c r="E22" s="337"/>
      <c r="F22" s="385">
        <f>SUM(F11:F21)</f>
        <v>16250</v>
      </c>
      <c r="G22" s="335">
        <f>SUM(G11:K21)</f>
        <v>26000</v>
      </c>
      <c r="H22" s="384"/>
      <c r="I22" s="383"/>
      <c r="J22" s="383"/>
      <c r="K22" s="383"/>
      <c r="L22" s="332">
        <f>SUM(L11:L21)</f>
        <v>0</v>
      </c>
      <c r="M22" s="331">
        <f>SUM(M11:M21)</f>
        <v>0</v>
      </c>
      <c r="N22" s="330">
        <f>SUM(N11:N21)</f>
        <v>0</v>
      </c>
      <c r="O22" s="216"/>
      <c r="P22" s="216"/>
      <c r="Q22" s="355"/>
      <c r="R22" s="257"/>
      <c r="S22" s="216"/>
      <c r="T22" s="216"/>
      <c r="AI22" s="216"/>
      <c r="AJ22" s="257"/>
      <c r="AK22" s="216"/>
      <c r="AL22" s="216"/>
    </row>
    <row r="23" spans="1:38" ht="15.75" customHeight="1">
      <c r="A23" s="61"/>
      <c r="B23" s="406"/>
      <c r="C23" s="406"/>
      <c r="D23" s="406"/>
      <c r="E23" s="406"/>
      <c r="F23" s="389"/>
      <c r="G23" s="366"/>
      <c r="H23" s="355"/>
      <c r="I23" s="355"/>
      <c r="J23" s="355"/>
      <c r="K23" s="355"/>
      <c r="L23" s="355"/>
      <c r="M23" s="355"/>
      <c r="N23" s="355"/>
      <c r="O23" s="216"/>
      <c r="P23" s="216"/>
      <c r="Q23" s="355"/>
      <c r="R23" s="257"/>
      <c r="S23" s="216"/>
      <c r="T23" s="216"/>
      <c r="AI23" s="216"/>
      <c r="AJ23" s="257"/>
      <c r="AK23" s="216"/>
      <c r="AL23" s="216"/>
    </row>
    <row r="24" spans="1:38" ht="15.75" customHeight="1">
      <c r="A24" s="216"/>
      <c r="B24" s="216"/>
      <c r="C24" s="216"/>
      <c r="D24" s="216"/>
      <c r="E24" s="216"/>
      <c r="F24" s="216"/>
      <c r="G24" s="216"/>
      <c r="H24" s="216"/>
      <c r="I24" s="216"/>
      <c r="J24" s="216"/>
      <c r="K24" s="216"/>
      <c r="L24" s="216"/>
      <c r="M24" s="216"/>
      <c r="N24" s="216"/>
      <c r="O24" s="216"/>
      <c r="P24" s="216"/>
      <c r="Q24" s="355"/>
      <c r="R24" s="257"/>
      <c r="S24" s="216"/>
      <c r="T24" s="216"/>
      <c r="U24" s="401"/>
      <c r="V24" s="401"/>
      <c r="W24" s="401"/>
      <c r="X24" s="401"/>
      <c r="Y24" s="401"/>
      <c r="Z24" s="401"/>
      <c r="AA24" s="401"/>
      <c r="AB24" s="401"/>
      <c r="AC24" s="401"/>
      <c r="AD24" s="401"/>
      <c r="AE24" s="401"/>
      <c r="AF24" s="401"/>
      <c r="AG24" s="401"/>
      <c r="AH24" s="401"/>
      <c r="AI24" s="216"/>
      <c r="AJ24" s="257"/>
      <c r="AK24" s="216"/>
      <c r="AL24" s="216"/>
    </row>
    <row r="25" spans="1:38" ht="15.75" customHeight="1">
      <c r="A25" s="216"/>
      <c r="B25" s="216"/>
      <c r="C25" s="216"/>
      <c r="D25" s="216"/>
      <c r="E25" s="216"/>
      <c r="F25" s="216"/>
      <c r="G25" s="216"/>
      <c r="H25" s="216"/>
      <c r="I25" s="216"/>
      <c r="J25" s="216"/>
      <c r="K25" s="216"/>
      <c r="L25" s="216"/>
      <c r="M25" s="216"/>
      <c r="N25" s="216"/>
      <c r="O25" s="216"/>
      <c r="P25" s="216"/>
      <c r="Q25" s="355"/>
      <c r="R25" s="257"/>
      <c r="S25" s="216"/>
      <c r="T25" s="216"/>
      <c r="U25" s="401"/>
      <c r="V25" s="401"/>
      <c r="W25" s="401"/>
      <c r="X25" s="401"/>
      <c r="Y25" s="401"/>
      <c r="Z25" s="401"/>
      <c r="AA25" s="401"/>
      <c r="AB25" s="401"/>
      <c r="AC25" s="401"/>
      <c r="AD25" s="401"/>
      <c r="AE25" s="401"/>
      <c r="AF25" s="401"/>
      <c r="AG25" s="401"/>
      <c r="AH25" s="401"/>
      <c r="AI25" s="216"/>
      <c r="AJ25" s="257"/>
      <c r="AK25" s="216"/>
      <c r="AL25" s="216"/>
    </row>
    <row r="26" spans="1:38" ht="15.75" customHeight="1">
      <c r="A26"/>
      <c r="B26"/>
      <c r="C26"/>
      <c r="D26"/>
      <c r="E26"/>
      <c r="F26"/>
      <c r="G26"/>
      <c r="H26"/>
      <c r="I26"/>
      <c r="J26"/>
      <c r="K26"/>
      <c r="L26"/>
      <c r="M26"/>
      <c r="N26"/>
      <c r="O26" s="216"/>
      <c r="P26" s="216"/>
      <c r="Q26" s="355"/>
      <c r="R26" s="257"/>
      <c r="S26" s="216"/>
      <c r="T26" s="216"/>
      <c r="U26" s="401"/>
      <c r="V26" s="401"/>
      <c r="W26" s="401"/>
      <c r="X26" s="401"/>
      <c r="Y26" s="401"/>
      <c r="Z26" s="401"/>
      <c r="AA26" s="401"/>
      <c r="AB26" s="401"/>
      <c r="AC26" s="401"/>
      <c r="AD26" s="401"/>
      <c r="AE26" s="401"/>
      <c r="AF26" s="401"/>
      <c r="AG26" s="401"/>
      <c r="AH26" s="401"/>
      <c r="AI26" s="216"/>
      <c r="AJ26" s="257"/>
      <c r="AK26" s="216"/>
      <c r="AL26" s="216"/>
    </row>
    <row r="27" spans="1:38" ht="15.75" customHeight="1">
      <c r="A27"/>
      <c r="B27"/>
      <c r="C27"/>
      <c r="D27"/>
      <c r="E27"/>
      <c r="F27"/>
      <c r="G27"/>
      <c r="H27"/>
      <c r="I27"/>
      <c r="J27"/>
      <c r="K27"/>
      <c r="L27"/>
      <c r="M27"/>
      <c r="N27"/>
      <c r="O27" s="368"/>
      <c r="P27" s="216"/>
      <c r="Q27" s="355"/>
      <c r="R27" s="257"/>
      <c r="S27" s="216"/>
      <c r="T27" s="216"/>
      <c r="U27" s="401"/>
      <c r="V27" s="401"/>
      <c r="W27" s="401"/>
      <c r="X27" s="401"/>
      <c r="Y27" s="401"/>
      <c r="Z27" s="401"/>
      <c r="AA27" s="401"/>
      <c r="AB27" s="401"/>
      <c r="AC27" s="401"/>
      <c r="AD27" s="401"/>
      <c r="AE27" s="401"/>
      <c r="AF27" s="401"/>
      <c r="AG27" s="401"/>
      <c r="AH27" s="401"/>
      <c r="AI27" s="216"/>
      <c r="AJ27" s="257"/>
      <c r="AK27" s="216"/>
      <c r="AL27" s="216"/>
    </row>
    <row r="28" spans="1:38" ht="15.75" customHeight="1">
      <c r="A28"/>
      <c r="B28"/>
      <c r="C28"/>
      <c r="D28"/>
      <c r="E28"/>
      <c r="F28"/>
      <c r="G28"/>
      <c r="H28"/>
      <c r="I28"/>
      <c r="J28"/>
      <c r="K28"/>
      <c r="L28"/>
      <c r="M28"/>
      <c r="N28"/>
      <c r="O28" s="216"/>
      <c r="P28" s="216"/>
      <c r="Q28" s="355"/>
      <c r="R28" s="257"/>
      <c r="S28" s="216"/>
      <c r="T28" s="216"/>
      <c r="U28" s="401"/>
      <c r="V28" s="401"/>
      <c r="W28" s="401"/>
      <c r="X28" s="401"/>
      <c r="Y28" s="401"/>
      <c r="Z28" s="401"/>
      <c r="AA28" s="401"/>
      <c r="AB28" s="401"/>
      <c r="AC28" s="401"/>
      <c r="AD28" s="401"/>
      <c r="AE28" s="401"/>
      <c r="AF28" s="401"/>
      <c r="AG28" s="401"/>
      <c r="AH28" s="401"/>
      <c r="AI28" s="216"/>
      <c r="AJ28" s="257"/>
      <c r="AK28" s="216"/>
      <c r="AL28" s="216"/>
    </row>
    <row r="29" spans="1:38" ht="15.75" customHeight="1">
      <c r="A29"/>
      <c r="B29"/>
      <c r="C29"/>
      <c r="D29"/>
      <c r="E29"/>
      <c r="F29"/>
      <c r="G29"/>
      <c r="H29"/>
      <c r="I29"/>
      <c r="J29"/>
      <c r="K29"/>
      <c r="L29"/>
      <c r="M29"/>
      <c r="N29"/>
      <c r="O29" s="216"/>
      <c r="P29" s="216"/>
      <c r="Q29" s="405"/>
      <c r="R29" s="257"/>
      <c r="S29" s="216"/>
      <c r="T29" s="216"/>
      <c r="U29" s="401"/>
      <c r="V29" s="401"/>
      <c r="W29" s="401"/>
      <c r="X29" s="401"/>
      <c r="Y29" s="401"/>
      <c r="Z29" s="401"/>
      <c r="AA29" s="401"/>
      <c r="AB29" s="401"/>
      <c r="AC29" s="401"/>
      <c r="AD29" s="401"/>
      <c r="AE29" s="401"/>
      <c r="AF29" s="401"/>
      <c r="AG29" s="401"/>
      <c r="AH29" s="401"/>
      <c r="AI29" s="216"/>
      <c r="AJ29" s="257"/>
      <c r="AK29" s="216"/>
      <c r="AL29" s="216"/>
    </row>
    <row r="30" spans="1:38" ht="15.75" customHeight="1">
      <c r="A30" s="329"/>
      <c r="B30" s="51"/>
      <c r="C30" s="51"/>
      <c r="D30" s="51"/>
      <c r="E30" s="51"/>
      <c r="F30" s="51"/>
      <c r="G30" s="51"/>
      <c r="H30" s="405"/>
      <c r="I30" s="405"/>
      <c r="J30" s="405"/>
      <c r="K30" s="405"/>
      <c r="L30" s="405"/>
      <c r="M30" s="405"/>
      <c r="N30" s="405"/>
      <c r="O30" s="216"/>
      <c r="P30" s="216"/>
      <c r="Q30" s="405"/>
      <c r="R30" s="257"/>
      <c r="S30" s="216"/>
      <c r="T30" s="216"/>
      <c r="U30" s="401"/>
      <c r="V30" s="401"/>
      <c r="W30" s="401"/>
      <c r="X30" s="401"/>
      <c r="Y30" s="401"/>
      <c r="Z30" s="401"/>
      <c r="AA30" s="401"/>
      <c r="AB30" s="401"/>
      <c r="AC30" s="401"/>
      <c r="AD30" s="401"/>
      <c r="AE30" s="401"/>
      <c r="AF30" s="401"/>
      <c r="AG30" s="401"/>
      <c r="AH30" s="401"/>
      <c r="AI30" s="216"/>
      <c r="AJ30" s="257"/>
      <c r="AK30" s="216"/>
      <c r="AL30" s="216"/>
    </row>
    <row r="31" spans="1:38" ht="15.75" customHeight="1">
      <c r="A31" s="329"/>
      <c r="B31" s="216"/>
      <c r="C31" s="390"/>
      <c r="D31" s="390"/>
      <c r="E31" s="247"/>
      <c r="F31" s="389"/>
      <c r="G31" s="389"/>
      <c r="H31" s="405"/>
      <c r="I31" s="405"/>
      <c r="J31" s="405"/>
      <c r="K31" s="405"/>
      <c r="L31" s="405"/>
      <c r="M31" s="405"/>
      <c r="N31" s="405"/>
      <c r="O31" s="360"/>
      <c r="P31" s="360"/>
      <c r="Q31" s="404"/>
      <c r="R31" s="403"/>
      <c r="S31" s="360"/>
      <c r="T31" s="360"/>
      <c r="U31" s="402"/>
      <c r="V31" s="402"/>
      <c r="W31" s="402"/>
      <c r="X31" s="402"/>
      <c r="Y31" s="402"/>
      <c r="Z31" s="402"/>
      <c r="AA31" s="402"/>
      <c r="AB31" s="402"/>
      <c r="AC31" s="402"/>
      <c r="AD31" s="402"/>
      <c r="AE31" s="402"/>
      <c r="AF31" s="402"/>
      <c r="AG31" s="402"/>
      <c r="AH31" s="402"/>
      <c r="AI31" s="360"/>
      <c r="AJ31" s="257"/>
      <c r="AK31" s="216"/>
      <c r="AL31" s="216"/>
    </row>
    <row r="32" spans="1:38" ht="15.75" customHeight="1">
      <c r="A32" s="1084" t="s">
        <v>520</v>
      </c>
      <c r="B32" s="1084"/>
      <c r="C32" s="1084"/>
      <c r="D32" s="1084"/>
      <c r="E32" s="1084"/>
      <c r="F32" s="1084"/>
      <c r="G32" s="1084"/>
      <c r="H32" s="1084"/>
      <c r="I32" s="1084"/>
      <c r="J32" s="1084"/>
      <c r="K32" s="1084"/>
      <c r="L32" s="1084"/>
      <c r="M32" s="1084"/>
      <c r="N32" s="1084"/>
      <c r="O32" s="1084"/>
      <c r="P32" s="1084"/>
      <c r="Q32" s="1084"/>
      <c r="R32" s="1084"/>
      <c r="S32" s="1084"/>
      <c r="T32" s="1084"/>
      <c r="U32" s="1084"/>
      <c r="V32" s="1084"/>
      <c r="W32" s="1084"/>
      <c r="X32" s="1084"/>
      <c r="Y32" s="1084"/>
      <c r="Z32" s="1084"/>
      <c r="AA32" s="1084"/>
      <c r="AB32" s="1084"/>
      <c r="AC32" s="1084"/>
      <c r="AD32" s="1084"/>
      <c r="AE32" s="1084"/>
      <c r="AF32" s="1084"/>
      <c r="AG32" s="1084"/>
      <c r="AH32" s="1084"/>
      <c r="AI32" s="1084"/>
      <c r="AJ32" s="257"/>
      <c r="AK32" s="216"/>
      <c r="AL32" s="216"/>
    </row>
    <row r="33" spans="1:48" ht="15.75" customHeight="1">
      <c r="A33" s="216"/>
      <c r="B33" s="216"/>
      <c r="C33" s="216"/>
      <c r="D33" s="216"/>
      <c r="E33" s="216"/>
      <c r="F33" s="216"/>
      <c r="G33" s="216"/>
      <c r="H33" s="216"/>
      <c r="I33" s="216"/>
      <c r="J33" s="216"/>
      <c r="K33" s="216"/>
      <c r="L33" s="216"/>
      <c r="M33" s="216"/>
      <c r="N33" s="216"/>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5.75" customHeight="1">
      <c r="A34" s="216"/>
      <c r="B34" s="216"/>
      <c r="C34" s="390"/>
      <c r="D34" s="390"/>
      <c r="E34" s="247"/>
      <c r="F34" s="389"/>
      <c r="G34" s="366"/>
      <c r="H34" s="355"/>
      <c r="I34" s="355"/>
      <c r="J34" s="355"/>
      <c r="K34" s="355"/>
      <c r="L34" s="355"/>
      <c r="M34" s="355"/>
      <c r="N34" s="355"/>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5.7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57"/>
      <c r="AB35" s="216"/>
      <c r="AC35" s="216"/>
      <c r="AD35" s="216"/>
      <c r="AE35" s="216"/>
      <c r="AF35" s="216"/>
      <c r="AG35" s="216"/>
      <c r="AH35" s="216"/>
      <c r="AI35" s="216"/>
      <c r="AJ35" s="257"/>
      <c r="AK35" s="216"/>
      <c r="AL35" s="216"/>
    </row>
    <row r="36" spans="1:48" ht="12" hidden="1" customHeight="1">
      <c r="A36" s="216"/>
      <c r="B36" s="216"/>
      <c r="C36" s="216"/>
      <c r="D36" s="216"/>
      <c r="E36" s="216"/>
      <c r="F36" s="216"/>
      <c r="G36" s="216"/>
      <c r="H36" s="216"/>
      <c r="I36" s="216"/>
      <c r="J36" s="216"/>
      <c r="K36" s="216"/>
      <c r="L36" s="216"/>
      <c r="M36" s="216"/>
      <c r="N36" s="216"/>
    </row>
    <row r="37" spans="1:48" ht="12" hidden="1" customHeight="1"/>
    <row r="38" spans="1:48" ht="15.75" hidden="1" customHeight="1">
      <c r="O38" s="216"/>
      <c r="P38" s="216"/>
      <c r="Q38" s="216"/>
      <c r="R38" s="216"/>
      <c r="S38" s="216"/>
      <c r="T38" s="216"/>
      <c r="U38" s="216"/>
      <c r="V38" s="216"/>
      <c r="W38" s="216"/>
      <c r="X38" s="327"/>
      <c r="Y38" s="216"/>
      <c r="Z38" s="216"/>
      <c r="AA38" s="216"/>
      <c r="AB38" s="216"/>
      <c r="AC38" s="216"/>
      <c r="AD38" s="216"/>
      <c r="AE38" s="239"/>
      <c r="AF38" s="216"/>
      <c r="AG38" s="216"/>
      <c r="AH38" s="216"/>
      <c r="AI38" s="216"/>
      <c r="AJ38" s="216"/>
      <c r="AK38" s="216"/>
      <c r="AL38" s="216"/>
    </row>
    <row r="39" spans="1:48" ht="15.75" hidden="1" customHeight="1">
      <c r="A39" s="216"/>
      <c r="B39" s="216"/>
      <c r="C39" s="216"/>
      <c r="D39" s="216"/>
      <c r="E39" s="216"/>
      <c r="F39" s="216"/>
      <c r="G39" s="216"/>
      <c r="H39" s="216"/>
      <c r="I39" s="216"/>
      <c r="J39" s="216"/>
      <c r="K39" s="216"/>
      <c r="L39" s="216"/>
      <c r="M39" s="216"/>
      <c r="N39" s="216"/>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680</v>
      </c>
      <c r="B40" s="244"/>
      <c r="C40" s="244"/>
      <c r="D40" s="244"/>
      <c r="E40" s="244"/>
      <c r="F40" s="244"/>
      <c r="G40" s="244"/>
      <c r="H40" s="244"/>
      <c r="I40" s="244"/>
      <c r="J40" s="244"/>
      <c r="K40" s="244"/>
      <c r="L40" s="244"/>
      <c r="M40" s="244"/>
      <c r="N40" s="244"/>
      <c r="O40" s="216"/>
      <c r="P40" s="216"/>
      <c r="Q40" s="216"/>
      <c r="R40" s="216"/>
      <c r="S40" s="216"/>
      <c r="T40" s="216"/>
      <c r="U40" s="216"/>
      <c r="V40" s="216"/>
      <c r="W40" s="216"/>
      <c r="X40" s="327"/>
      <c r="Y40" s="216"/>
      <c r="Z40" s="216"/>
      <c r="AA40" s="216"/>
      <c r="AB40" s="216"/>
      <c r="AC40" s="216"/>
      <c r="AD40" s="216"/>
      <c r="AE40" s="398"/>
      <c r="AF40" s="216"/>
      <c r="AG40" s="216"/>
      <c r="AH40" s="216"/>
      <c r="AI40" s="216"/>
      <c r="AJ40" s="216"/>
      <c r="AK40" s="216"/>
      <c r="AL40" s="216"/>
    </row>
    <row r="41" spans="1:48" ht="15.75" customHeight="1">
      <c r="A41" s="53" t="s">
        <v>694</v>
      </c>
      <c r="B41" s="216"/>
      <c r="C41" s="216"/>
      <c r="D41" s="216"/>
      <c r="E41" s="216"/>
      <c r="F41" s="216"/>
      <c r="G41" s="216"/>
      <c r="H41" s="216"/>
      <c r="I41" s="216"/>
      <c r="J41" s="216"/>
      <c r="K41" s="216"/>
      <c r="L41" s="216"/>
      <c r="M41" s="216"/>
      <c r="N41" s="21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608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75" customHeight="1">
      <c r="A43" s="53" t="s">
        <v>609</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65" customHeight="1">
      <c r="A44" s="242" t="s">
        <v>651</v>
      </c>
      <c r="B44" s="236"/>
      <c r="C44" s="236"/>
      <c r="D44" s="236"/>
      <c r="E44" s="236"/>
      <c r="F44" s="236"/>
      <c r="G44" s="236"/>
      <c r="H44" s="236"/>
      <c r="I44" s="236"/>
      <c r="J44" s="236"/>
      <c r="K44" s="236"/>
      <c r="L44" s="236"/>
      <c r="M44" s="236"/>
      <c r="N44" s="236"/>
      <c r="O44" s="236"/>
      <c r="P44" s="236"/>
      <c r="Q44" s="236"/>
      <c r="R44" s="236"/>
      <c r="S44" s="236"/>
      <c r="T44" s="236"/>
      <c r="U44" s="52"/>
      <c r="V44" s="52"/>
      <c r="W44" s="52"/>
      <c r="X44" s="52"/>
      <c r="Y44" s="52"/>
      <c r="Z44" s="236"/>
      <c r="AA44" s="236"/>
      <c r="AB44" s="236"/>
      <c r="AC44" s="236"/>
      <c r="AD44" s="236"/>
      <c r="AE44" s="236"/>
      <c r="AF44" s="169" t="s">
        <v>363</v>
      </c>
      <c r="AG44" s="241"/>
      <c r="AH44" s="240">
        <f>SUM(F22,Z11:Z15)</f>
        <v>29710</v>
      </c>
      <c r="AI44" s="236"/>
      <c r="AJ44" s="236"/>
      <c r="AK44" s="236"/>
      <c r="AL44" s="236"/>
    </row>
    <row r="45" spans="1:48" ht="15.75" customHeight="1">
      <c r="A45" s="53" t="s">
        <v>559</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165" t="s">
        <v>364</v>
      </c>
      <c r="AG45" s="238"/>
      <c r="AH45" s="326">
        <f>SUM(G22,AA11:AA15,)</f>
        <v>46700</v>
      </c>
      <c r="AI45" s="236"/>
      <c r="AJ45" s="236"/>
      <c r="AK45" s="236"/>
      <c r="AL45" s="236"/>
    </row>
    <row r="46" spans="1:48" ht="15.65" customHeight="1">
      <c r="A46" s="53" t="s">
        <v>560</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9" t="s">
        <v>462</v>
      </c>
      <c r="AG46" s="238"/>
      <c r="AH46" s="237">
        <f>SUM(AH44:AH45)</f>
        <v>76410</v>
      </c>
      <c r="AI46" s="236"/>
      <c r="AJ46" s="236"/>
      <c r="AK46" s="236"/>
      <c r="AL46" s="236"/>
    </row>
    <row r="47" spans="1:48" ht="15.65" customHeight="1">
      <c r="A47" s="53" t="s">
        <v>610</v>
      </c>
      <c r="B47" s="236"/>
      <c r="C47" s="236"/>
      <c r="D47" s="236"/>
      <c r="E47" s="236"/>
      <c r="F47" s="236"/>
      <c r="G47" s="236"/>
      <c r="H47" s="236"/>
      <c r="I47" s="236"/>
      <c r="J47" s="236"/>
      <c r="K47" s="236"/>
      <c r="L47" s="236"/>
      <c r="M47" s="236"/>
      <c r="N47" s="236"/>
      <c r="W47" s="236"/>
      <c r="X47" s="236"/>
      <c r="Y47" s="236"/>
      <c r="Z47" s="236"/>
      <c r="AA47" s="236"/>
      <c r="AB47" s="236"/>
      <c r="AC47" s="236"/>
      <c r="AD47" s="236"/>
      <c r="AE47" s="236"/>
      <c r="AF47" s="236"/>
      <c r="AG47" s="236"/>
      <c r="AH47" s="236"/>
      <c r="AI47" s="236"/>
      <c r="AJ47" s="236"/>
      <c r="AK47" s="236"/>
      <c r="AL47" s="236"/>
    </row>
    <row r="51" spans="1:1" ht="12" customHeight="1">
      <c r="A51" s="51"/>
    </row>
    <row r="52" spans="1:1" ht="12" customHeight="1">
      <c r="A52" s="51"/>
    </row>
    <row r="53" spans="1:1" ht="12" customHeight="1">
      <c r="A53" s="51"/>
    </row>
    <row r="54" spans="1:1" ht="12" customHeight="1">
      <c r="A54" s="51"/>
    </row>
    <row r="55" spans="1:1" ht="12" customHeight="1">
      <c r="A55" s="51"/>
    </row>
    <row r="56" spans="1:1" ht="12" customHeight="1">
      <c r="A56" s="51"/>
    </row>
  </sheetData>
  <sheetProtection algorithmName="SHA-512" hashValue="RCXneokFYe/OBrL2eThAVpWW2Bc1d/+e8i9iAWgiUqZ/UzqaAKU/Nm8st/WhSlrhIi4MfR9ytjUlgYs9s1t41Q==" saltValue="AuWW16fjfPq6xBvGLygFSg==" spinCount="100000" sheet="1" scenarios="1" formatCells="0" autoFilter="0"/>
  <mergeCells count="51">
    <mergeCell ref="AD4:AG4"/>
    <mergeCell ref="U4:W4"/>
    <mergeCell ref="X4:Z4"/>
    <mergeCell ref="AD5:AG5"/>
    <mergeCell ref="X6:Z6"/>
    <mergeCell ref="AA6:AH6"/>
    <mergeCell ref="A2:B2"/>
    <mergeCell ref="C2:G2"/>
    <mergeCell ref="L2:M2"/>
    <mergeCell ref="D4:F4"/>
    <mergeCell ref="G4:T4"/>
    <mergeCell ref="A10:B10"/>
    <mergeCell ref="D5:F5"/>
    <mergeCell ref="AJ5:AL5"/>
    <mergeCell ref="AJ7:AL7"/>
    <mergeCell ref="D6:F6"/>
    <mergeCell ref="G6:L6"/>
    <mergeCell ref="U5:W5"/>
    <mergeCell ref="X5:Z5"/>
    <mergeCell ref="D7:F7"/>
    <mergeCell ref="G7:L7"/>
    <mergeCell ref="M7:N7"/>
    <mergeCell ref="O7:V7"/>
    <mergeCell ref="X7:Z7"/>
    <mergeCell ref="G5:T5"/>
    <mergeCell ref="M6:N6"/>
    <mergeCell ref="U10:V10"/>
    <mergeCell ref="AA7:AH7"/>
    <mergeCell ref="C17:D17"/>
    <mergeCell ref="C11:D11"/>
    <mergeCell ref="C12:D12"/>
    <mergeCell ref="W11:X11"/>
    <mergeCell ref="W12:X12"/>
    <mergeCell ref="C10:D10"/>
    <mergeCell ref="W13:X13"/>
    <mergeCell ref="W14:X14"/>
    <mergeCell ref="W15:X15"/>
    <mergeCell ref="W10:X10"/>
    <mergeCell ref="U11:V15"/>
    <mergeCell ref="A32:AI32"/>
    <mergeCell ref="C18:D18"/>
    <mergeCell ref="A11:B18"/>
    <mergeCell ref="A19:B21"/>
    <mergeCell ref="C20:D20"/>
    <mergeCell ref="C19:D19"/>
    <mergeCell ref="C21:D21"/>
    <mergeCell ref="C16:D16"/>
    <mergeCell ref="C13:D13"/>
    <mergeCell ref="C14:D14"/>
    <mergeCell ref="C15:D15"/>
    <mergeCell ref="Z13:AH13"/>
  </mergeCells>
  <phoneticPr fontId="3"/>
  <conditionalFormatting sqref="O11:O21">
    <cfRule type="expression" dxfId="3" priority="2" stopIfTrue="1">
      <formula>$N11/$G11&gt;$M11/$F11</formula>
    </cfRule>
  </conditionalFormatting>
  <conditionalFormatting sqref="AI11:AI15">
    <cfRule type="expression" dxfId="2" priority="16" stopIfTrue="1">
      <formula>$AH11/$AA11&gt;$AG11/$Z11</formula>
    </cfRule>
  </conditionalFormatting>
  <dataValidations count="17">
    <dataValidation type="whole" errorStyle="information" allowBlank="1" showInputMessage="1" showErrorMessage="1" errorTitle="定数オーバー" error="定数オーバーです。" sqref="M11:N21 AG11:AH12 AG14:AH15" xr:uid="{00000000-0002-0000-0B00-000000000000}">
      <formula1>0</formula1>
      <formula2>F11</formula2>
    </dataValidation>
    <dataValidation allowBlank="1" showInputMessage="1" showErrorMessage="1" prompt="あべほんてん" sqref="E11" xr:uid="{00000000-0002-0000-0B00-000001000000}"/>
    <dataValidation allowBlank="1" showInputMessage="1" showErrorMessage="1" prompt="しらかば" sqref="E17" xr:uid="{00000000-0002-0000-0B00-000002000000}"/>
    <dataValidation allowBlank="1" showInputMessage="1" showErrorMessage="1" prompt="かいづかどおり" sqref="E16" xr:uid="{00000000-0002-0000-0B00-000003000000}"/>
    <dataValidation allowBlank="1" showInputMessage="1" showErrorMessage="1" prompt="みはら" sqref="E15" xr:uid="{00000000-0002-0000-0B00-000004000000}"/>
    <dataValidation allowBlank="1" showInputMessage="1" showErrorMessage="1" prompt="あけぼの" sqref="E19" xr:uid="{00000000-0002-0000-0B00-000005000000}"/>
    <dataValidation allowBlank="1" showInputMessage="1" showErrorMessage="1" prompt="あしの" sqref="E14" xr:uid="{00000000-0002-0000-0B00-000006000000}"/>
    <dataValidation allowBlank="1" showInputMessage="1" showErrorMessage="1" prompt="なかぞの" sqref="E13" xr:uid="{00000000-0002-0000-0B00-000007000000}"/>
    <dataValidation allowBlank="1" showInputMessage="1" showErrorMessage="1" prompt="きょうえい" sqref="E12" xr:uid="{00000000-0002-0000-0B00-000008000000}"/>
    <dataValidation allowBlank="1" showInputMessage="1" showErrorMessage="1" prompt="とおや" sqref="E20" xr:uid="{00000000-0002-0000-0B00-000009000000}"/>
    <dataValidation allowBlank="1" showInputMessage="1" showErrorMessage="1" prompt="くしろむさ" sqref="Y12" xr:uid="{00000000-0002-0000-0B00-00000A000000}"/>
    <dataValidation allowBlank="1" showInputMessage="1" showErrorMessage="1" prompt="とっとり" sqref="Y14" xr:uid="{00000000-0002-0000-0B00-00000B000000}"/>
    <dataValidation allowBlank="1" showInputMessage="1" showErrorMessage="1" prompt="ぼうよう" sqref="Y13 E18" xr:uid="{00000000-0002-0000-0B00-00000C000000}"/>
    <dataValidation allowBlank="1" showInputMessage="1" showErrorMessage="1" prompt="おたのしけ" sqref="Y15" xr:uid="{00000000-0002-0000-0B00-00000D000000}"/>
    <dataValidation allowBlank="1" showInputMessage="1" showErrorMessage="1" prompt="べっぽ" sqref="E21" xr:uid="{00000000-0002-0000-0B00-00000E000000}"/>
    <dataValidation allowBlank="1" showInputMessage="1" showErrorMessage="1" prompt="みなみおおどおりほんてん" sqref="Y11" xr:uid="{00000000-0002-0000-0B00-00000F000000}"/>
    <dataValidation allowBlank="1" showErrorMessage="1" promptTitle="配布要項" prompt="道新読者：朝刊折込_x000a_未購読者：毎週金早朝～土AM9時まで_x000a_※未購読宅配のみの申込も可_x000a_詳細は申込書下部配布要項をご覧ください" sqref="D5:F5" xr:uid="{00000000-0002-0000-0B00-000010000000}"/>
  </dataValidations>
  <hyperlinks>
    <hyperlink ref="AJ5" location="表紙!A1" display="表紙へ戻る" xr:uid="{6F306B74-E93C-44EC-959C-F8C23D6B546D}"/>
    <hyperlink ref="AJ7" location="実施カレンダー!A1" display="実施カレンダー!A1" xr:uid="{7CCAEC44-A489-412C-9C30-6843817C27D7}"/>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F42C-A578-49D6-BFD7-3FC021E7E880}">
  <sheetPr>
    <tabColor theme="5"/>
    <pageSetUpPr fitToPage="1"/>
  </sheetPr>
  <dimension ref="A1:BD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1143" t="s">
        <v>611</v>
      </c>
      <c r="B2" s="1144"/>
      <c r="C2" s="1145" t="s">
        <v>612</v>
      </c>
      <c r="D2" s="1144"/>
      <c r="E2" s="1144"/>
      <c r="F2" s="1144"/>
      <c r="G2" s="1144"/>
      <c r="H2" s="654"/>
      <c r="I2" s="655"/>
      <c r="J2" s="656"/>
      <c r="K2" s="656"/>
      <c r="L2" s="1006">
        <v>46174</v>
      </c>
      <c r="M2" s="1006"/>
      <c r="N2" s="657" t="s">
        <v>613</v>
      </c>
      <c r="O2" s="655"/>
      <c r="P2" s="655"/>
      <c r="Q2" s="658"/>
      <c r="R2" s="655"/>
      <c r="S2" s="655"/>
      <c r="T2" s="655"/>
      <c r="U2" s="52"/>
      <c r="V2" s="154"/>
      <c r="W2" s="154"/>
      <c r="X2" s="52"/>
      <c r="Y2" s="1"/>
      <c r="Z2" s="52"/>
      <c r="AA2" s="153" t="s">
        <v>103</v>
      </c>
      <c r="AB2" s="52"/>
      <c r="AC2" s="52"/>
      <c r="AD2" s="52"/>
      <c r="AE2" s="52"/>
      <c r="AF2" s="152"/>
      <c r="AG2" s="151"/>
      <c r="AH2" s="150" t="s">
        <v>104</v>
      </c>
      <c r="AI2" s="52"/>
      <c r="AJ2" s="52"/>
      <c r="AK2" s="52"/>
      <c r="AL2" s="52"/>
    </row>
    <row r="3" spans="1:38" ht="4.5" customHeight="1" thickBot="1">
      <c r="A3" s="659"/>
      <c r="B3" s="659"/>
      <c r="C3" s="659"/>
      <c r="D3" s="659"/>
      <c r="E3" s="659"/>
      <c r="F3" s="659"/>
      <c r="G3" s="659"/>
      <c r="H3" s="660"/>
      <c r="I3" s="660"/>
      <c r="J3" s="660"/>
      <c r="K3" s="660"/>
      <c r="L3" s="660"/>
      <c r="M3" s="660"/>
      <c r="N3" s="660"/>
      <c r="O3" s="660"/>
      <c r="P3" s="660"/>
      <c r="Q3" s="660"/>
      <c r="R3" s="585"/>
      <c r="S3" s="660"/>
      <c r="T3" s="660"/>
      <c r="U3" s="1"/>
      <c r="V3" s="1"/>
      <c r="W3" s="1"/>
      <c r="X3" s="1"/>
      <c r="Y3" s="1"/>
      <c r="Z3" s="149"/>
      <c r="AA3" s="61"/>
      <c r="AB3" s="61"/>
      <c r="AC3" s="61"/>
      <c r="AD3" s="1"/>
      <c r="AE3" s="1"/>
      <c r="AF3" s="1"/>
      <c r="AG3" s="1"/>
      <c r="AH3" s="1"/>
      <c r="AI3" s="1"/>
      <c r="AJ3" s="1"/>
      <c r="AK3" s="1"/>
      <c r="AL3" s="1"/>
    </row>
    <row r="4" spans="1:38" ht="13.5" customHeight="1" thickTop="1">
      <c r="A4" s="661" t="s">
        <v>105</v>
      </c>
      <c r="B4" s="662"/>
      <c r="C4" s="663"/>
      <c r="D4" s="1064" t="s">
        <v>106</v>
      </c>
      <c r="E4" s="1065"/>
      <c r="F4" s="1066"/>
      <c r="G4" s="1064" t="s">
        <v>107</v>
      </c>
      <c r="H4" s="1065"/>
      <c r="I4" s="1065"/>
      <c r="J4" s="1065"/>
      <c r="K4" s="1065"/>
      <c r="L4" s="1065"/>
      <c r="M4" s="1065"/>
      <c r="N4" s="1065"/>
      <c r="O4" s="1065"/>
      <c r="P4" s="1065"/>
      <c r="Q4" s="1065"/>
      <c r="R4" s="1065"/>
      <c r="S4" s="1065"/>
      <c r="T4" s="1065"/>
      <c r="U4" s="1146" t="s">
        <v>108</v>
      </c>
      <c r="V4" s="1146"/>
      <c r="W4" s="1147"/>
      <c r="X4" s="867" t="s">
        <v>109</v>
      </c>
      <c r="Y4" s="859"/>
      <c r="Z4" s="884"/>
      <c r="AA4" s="148" t="s">
        <v>3</v>
      </c>
      <c r="AB4" s="224"/>
      <c r="AC4" s="224"/>
      <c r="AD4" s="1148" t="s">
        <v>110</v>
      </c>
      <c r="AE4" s="888"/>
      <c r="AF4" s="888"/>
      <c r="AG4" s="1149"/>
      <c r="AH4" s="146" t="s">
        <v>111</v>
      </c>
      <c r="AI4" s="53"/>
      <c r="AJ4" s="53"/>
      <c r="AK4" s="53"/>
      <c r="AL4" s="53"/>
    </row>
    <row r="5" spans="1:38" ht="24.75" customHeight="1" thickBot="1">
      <c r="A5" s="664"/>
      <c r="B5" s="665"/>
      <c r="C5" s="666"/>
      <c r="D5" s="1077"/>
      <c r="E5" s="1078"/>
      <c r="F5" s="1078"/>
      <c r="G5" s="1138">
        <f>表紙!D6</f>
        <v>0</v>
      </c>
      <c r="H5" s="1139"/>
      <c r="I5" s="1139"/>
      <c r="J5" s="1139"/>
      <c r="K5" s="1139"/>
      <c r="L5" s="1139"/>
      <c r="M5" s="1139"/>
      <c r="N5" s="1139"/>
      <c r="O5" s="1139"/>
      <c r="P5" s="1139"/>
      <c r="Q5" s="1139"/>
      <c r="R5" s="1139"/>
      <c r="S5" s="1139"/>
      <c r="T5" s="1140"/>
      <c r="U5" s="865">
        <f>表紙!D7</f>
        <v>0</v>
      </c>
      <c r="V5" s="866"/>
      <c r="W5" s="866"/>
      <c r="X5" s="860">
        <f>表紙!D8</f>
        <v>0</v>
      </c>
      <c r="Y5" s="861"/>
      <c r="Z5" s="862"/>
      <c r="AA5" s="232">
        <f>表紙!K4</f>
        <v>0</v>
      </c>
      <c r="AB5" s="144"/>
      <c r="AC5" s="144"/>
      <c r="AD5" s="918">
        <f>表紙!L4</f>
        <v>0</v>
      </c>
      <c r="AE5" s="918"/>
      <c r="AF5" s="918"/>
      <c r="AG5" s="918"/>
      <c r="AH5" s="143">
        <f>表紙!P4</f>
        <v>0</v>
      </c>
      <c r="AI5" s="52"/>
      <c r="AJ5" s="847" t="s">
        <v>112</v>
      </c>
      <c r="AK5" s="847"/>
      <c r="AL5" s="847"/>
    </row>
    <row r="6" spans="1:38" ht="13.5" customHeight="1" thickTop="1">
      <c r="A6" s="661" t="s">
        <v>113</v>
      </c>
      <c r="B6" s="662"/>
      <c r="C6" s="663"/>
      <c r="D6" s="1115" t="s">
        <v>356</v>
      </c>
      <c r="E6" s="1116"/>
      <c r="F6" s="1117"/>
      <c r="G6" s="1115" t="s">
        <v>357</v>
      </c>
      <c r="H6" s="1116"/>
      <c r="I6" s="1116"/>
      <c r="J6" s="1116"/>
      <c r="K6" s="1116"/>
      <c r="L6" s="1116"/>
      <c r="M6" s="1125" t="s">
        <v>358</v>
      </c>
      <c r="N6" s="1126"/>
      <c r="O6" s="667"/>
      <c r="P6" s="667"/>
      <c r="Q6" s="667"/>
      <c r="R6" s="667"/>
      <c r="S6" s="667"/>
      <c r="T6" s="667"/>
      <c r="U6" s="222"/>
      <c r="V6" s="222"/>
      <c r="W6" s="436"/>
      <c r="X6" s="867" t="s">
        <v>118</v>
      </c>
      <c r="Y6" s="859"/>
      <c r="Z6" s="859"/>
      <c r="AA6" s="887" t="s">
        <v>259</v>
      </c>
      <c r="AB6" s="888"/>
      <c r="AC6" s="888"/>
      <c r="AD6" s="888"/>
      <c r="AE6" s="888"/>
      <c r="AF6" s="888"/>
      <c r="AG6" s="888"/>
      <c r="AH6" s="889"/>
      <c r="AI6" s="53"/>
      <c r="AJ6" s="53"/>
      <c r="AK6" s="53"/>
      <c r="AL6" s="53"/>
    </row>
    <row r="7" spans="1:38" ht="24.75" customHeight="1" thickBot="1">
      <c r="A7" s="668"/>
      <c r="B7" s="669"/>
      <c r="C7" s="666"/>
      <c r="D7" s="1135">
        <f>SUM(G7,M7)</f>
        <v>0</v>
      </c>
      <c r="E7" s="1136"/>
      <c r="F7" s="1137"/>
      <c r="G7" s="1135">
        <f>SUM(M11)</f>
        <v>0</v>
      </c>
      <c r="H7" s="1136"/>
      <c r="I7" s="1136"/>
      <c r="J7" s="1136"/>
      <c r="K7" s="1136"/>
      <c r="L7" s="1136"/>
      <c r="M7" s="1141">
        <f>SUM(N11)</f>
        <v>0</v>
      </c>
      <c r="N7" s="1142"/>
      <c r="O7" s="670"/>
      <c r="P7" s="670"/>
      <c r="Q7" s="670"/>
      <c r="R7" s="670"/>
      <c r="S7" s="670"/>
      <c r="T7" s="670"/>
      <c r="U7" s="135"/>
      <c r="V7" s="135"/>
      <c r="W7" s="138"/>
      <c r="X7" s="879">
        <f>表紙!D9</f>
        <v>0</v>
      </c>
      <c r="Y7" s="880"/>
      <c r="Z7" s="880"/>
      <c r="AA7" s="885">
        <f>表紙!D10</f>
        <v>0</v>
      </c>
      <c r="AB7" s="866"/>
      <c r="AC7" s="866"/>
      <c r="AD7" s="866"/>
      <c r="AE7" s="866"/>
      <c r="AF7" s="866"/>
      <c r="AG7" s="866"/>
      <c r="AH7" s="886"/>
      <c r="AI7" s="52"/>
      <c r="AJ7" s="847" t="s">
        <v>120</v>
      </c>
      <c r="AK7" s="847"/>
      <c r="AL7" s="847"/>
    </row>
    <row r="8" spans="1:38" ht="11.25" hidden="1" customHeight="1">
      <c r="A8" s="671"/>
      <c r="B8" s="671"/>
      <c r="C8" s="655"/>
      <c r="D8" s="615" t="str">
        <f>CHOOSE(WEEKDAY(D5),"日","月","火","水","木","金","土")</f>
        <v>土</v>
      </c>
      <c r="E8" s="670"/>
      <c r="F8" s="670"/>
      <c r="G8" s="670"/>
      <c r="H8" s="670"/>
      <c r="I8" s="670"/>
      <c r="J8" s="670"/>
      <c r="K8" s="670"/>
      <c r="L8" s="670"/>
      <c r="M8" s="670"/>
      <c r="N8" s="670"/>
      <c r="O8" s="672"/>
      <c r="P8" s="672"/>
      <c r="Q8" s="673"/>
      <c r="R8" s="673"/>
      <c r="S8" s="673"/>
      <c r="T8" s="673"/>
      <c r="U8" s="134"/>
      <c r="V8" s="133"/>
      <c r="W8" s="133"/>
      <c r="AC8" s="67"/>
      <c r="AD8" s="67"/>
      <c r="AE8" s="67"/>
      <c r="AF8" s="52"/>
      <c r="AG8" s="52"/>
      <c r="AH8" s="52"/>
      <c r="AI8" s="52"/>
      <c r="AJ8" s="52"/>
      <c r="AK8" s="52"/>
      <c r="AL8" s="52"/>
    </row>
    <row r="9" spans="1:38" ht="15.75" customHeight="1" thickBot="1">
      <c r="A9" s="583" t="s">
        <v>614</v>
      </c>
      <c r="B9" s="583"/>
      <c r="C9" s="583"/>
      <c r="D9" s="583"/>
      <c r="E9" s="583"/>
      <c r="F9" s="583"/>
      <c r="G9" s="583"/>
      <c r="H9" s="583"/>
      <c r="I9" s="584"/>
      <c r="J9" s="584"/>
      <c r="K9" s="584"/>
      <c r="L9" s="583"/>
      <c r="M9" s="583"/>
      <c r="N9" s="583"/>
      <c r="O9" s="583"/>
      <c r="P9" s="583"/>
      <c r="Q9" s="583"/>
      <c r="R9" s="583"/>
      <c r="S9" s="583"/>
      <c r="T9" s="583"/>
      <c r="U9" s="67"/>
      <c r="V9" s="67"/>
      <c r="W9" s="67"/>
      <c r="X9" s="67"/>
      <c r="Y9" s="67"/>
      <c r="Z9" s="67"/>
      <c r="AA9" s="67"/>
      <c r="AB9" s="67"/>
      <c r="AC9" s="67"/>
      <c r="AD9" s="67"/>
      <c r="AE9" s="67"/>
      <c r="AF9" s="67"/>
      <c r="AG9" s="67"/>
      <c r="AH9" s="67"/>
      <c r="AI9" s="61"/>
      <c r="AJ9" s="61"/>
      <c r="AK9" s="61"/>
      <c r="AL9" s="61"/>
    </row>
    <row r="10" spans="1:38" ht="15.75" customHeight="1">
      <c r="A10" s="1063" t="s">
        <v>359</v>
      </c>
      <c r="B10" s="1062"/>
      <c r="C10" s="1061" t="s">
        <v>125</v>
      </c>
      <c r="D10" s="1062"/>
      <c r="E10" s="622" t="s">
        <v>126</v>
      </c>
      <c r="F10" s="622" t="s">
        <v>127</v>
      </c>
      <c r="G10" s="621" t="s">
        <v>128</v>
      </c>
      <c r="H10" s="623" t="s">
        <v>133</v>
      </c>
      <c r="I10" s="629"/>
      <c r="J10" s="629"/>
      <c r="K10" s="629"/>
      <c r="L10" s="623" t="s">
        <v>130</v>
      </c>
      <c r="M10" s="674" t="s">
        <v>131</v>
      </c>
      <c r="N10" s="675" t="s">
        <v>132</v>
      </c>
      <c r="O10" s="676"/>
      <c r="P10" s="676"/>
      <c r="Q10" s="676"/>
      <c r="R10" s="676"/>
      <c r="S10" s="676"/>
      <c r="T10" s="676"/>
      <c r="U10" s="52"/>
      <c r="V10" s="52"/>
      <c r="W10" s="52"/>
      <c r="X10" s="52"/>
      <c r="Y10" s="52"/>
      <c r="Z10" s="52"/>
      <c r="AA10" s="52"/>
      <c r="AB10" s="52"/>
      <c r="AC10" s="52"/>
      <c r="AD10" s="52"/>
      <c r="AE10" s="52"/>
      <c r="AF10" s="52"/>
      <c r="AG10" s="52"/>
      <c r="AH10" s="52"/>
      <c r="AI10" s="61"/>
      <c r="AJ10" s="61"/>
      <c r="AK10" s="61"/>
      <c r="AL10" s="61"/>
    </row>
    <row r="11" spans="1:38" ht="15.75" customHeight="1" thickBot="1">
      <c r="A11" s="1131" t="s">
        <v>615</v>
      </c>
      <c r="B11" s="1132"/>
      <c r="C11" s="1133">
        <v>34360</v>
      </c>
      <c r="D11" s="1134"/>
      <c r="E11" s="460" t="s">
        <v>616</v>
      </c>
      <c r="F11" s="435">
        <v>3580</v>
      </c>
      <c r="G11" s="434">
        <v>6420</v>
      </c>
      <c r="H11" s="433" t="s">
        <v>617</v>
      </c>
      <c r="I11" s="432"/>
      <c r="J11" s="432"/>
      <c r="K11" s="432"/>
      <c r="L11" s="431">
        <f>SUM(M11,N11)</f>
        <v>0</v>
      </c>
      <c r="M11" s="430"/>
      <c r="N11" s="429"/>
      <c r="O11" s="71" t="s">
        <v>137</v>
      </c>
      <c r="P11" s="82"/>
      <c r="Q11" s="425"/>
      <c r="R11" s="425"/>
      <c r="S11" s="425"/>
      <c r="T11" s="425"/>
      <c r="AI11" s="61"/>
      <c r="AJ11" s="66"/>
      <c r="AK11" s="61"/>
      <c r="AL11" s="61"/>
    </row>
    <row r="12" spans="1:38" ht="15.75" customHeight="1">
      <c r="A12" s="428"/>
      <c r="B12" s="427"/>
      <c r="C12" s="426"/>
      <c r="D12" s="426"/>
      <c r="E12" s="426"/>
      <c r="F12" s="135"/>
      <c r="G12" s="135"/>
      <c r="H12" s="167"/>
      <c r="I12" s="167"/>
      <c r="J12" s="167"/>
      <c r="K12" s="167"/>
      <c r="L12" s="425"/>
      <c r="M12" s="425"/>
      <c r="N12" s="425"/>
      <c r="O12" s="425"/>
      <c r="P12" s="425"/>
      <c r="Q12" s="425"/>
      <c r="R12" s="425"/>
      <c r="S12" s="425"/>
      <c r="T12" s="425"/>
      <c r="AI12" s="61"/>
      <c r="AJ12" s="66"/>
      <c r="AK12" s="61"/>
      <c r="AL12" s="61"/>
    </row>
    <row r="13" spans="1:38" ht="15.75" customHeight="1">
      <c r="A13" s="423"/>
      <c r="B13" s="424"/>
      <c r="C13" s="61"/>
      <c r="D13" s="61"/>
      <c r="E13" s="61"/>
      <c r="F13" s="61"/>
      <c r="G13" s="61"/>
      <c r="H13" s="61"/>
      <c r="I13" s="61"/>
      <c r="J13" s="61"/>
      <c r="K13" s="61"/>
      <c r="L13" s="61"/>
      <c r="M13" s="61"/>
      <c r="N13" s="61"/>
      <c r="O13" s="61"/>
      <c r="P13" s="61"/>
      <c r="AK13" s="61"/>
      <c r="AL13" s="61"/>
    </row>
    <row r="14" spans="1:38" ht="15.75" customHeight="1">
      <c r="A14" s="423"/>
      <c r="B14" s="423"/>
      <c r="C14" s="61"/>
      <c r="D14" s="61"/>
      <c r="E14" s="61"/>
      <c r="F14" s="61"/>
      <c r="G14" s="61"/>
      <c r="H14" s="61"/>
      <c r="I14" s="61"/>
      <c r="J14" s="61"/>
      <c r="K14" s="61"/>
      <c r="L14" s="61"/>
      <c r="M14" s="61"/>
      <c r="N14" s="61"/>
      <c r="O14" s="61"/>
      <c r="P14" s="61"/>
      <c r="AK14" s="61"/>
      <c r="AL14" s="61"/>
    </row>
    <row r="15" spans="1:38" ht="15.75" customHeight="1">
      <c r="A15" s="424"/>
      <c r="B15" s="423"/>
      <c r="C15" s="61"/>
      <c r="D15" s="61"/>
      <c r="E15" s="61"/>
      <c r="F15" s="61"/>
      <c r="G15" s="61"/>
      <c r="H15" s="61"/>
      <c r="I15" s="61"/>
      <c r="J15" s="61"/>
      <c r="K15" s="61"/>
      <c r="L15" s="61"/>
      <c r="M15" s="61"/>
      <c r="N15" s="61"/>
      <c r="O15" s="61"/>
      <c r="P15" s="61"/>
      <c r="Q15" s="61"/>
      <c r="R15" s="66"/>
      <c r="AK15" s="61"/>
      <c r="AL15" s="61"/>
    </row>
    <row r="16" spans="1:38" ht="15.75" customHeight="1">
      <c r="A16" s="418"/>
      <c r="B16" s="418"/>
      <c r="C16" s="422"/>
      <c r="D16" s="422"/>
      <c r="E16" s="67"/>
      <c r="F16" s="70"/>
      <c r="G16" s="70"/>
      <c r="H16" s="167"/>
      <c r="I16" s="167"/>
      <c r="J16" s="167"/>
      <c r="K16" s="167"/>
      <c r="L16" s="167"/>
      <c r="M16" s="167"/>
      <c r="N16" s="167"/>
      <c r="O16" s="61"/>
      <c r="P16" s="61"/>
      <c r="Q16" s="61"/>
      <c r="AK16" s="61"/>
      <c r="AL16" s="61"/>
    </row>
    <row r="17" spans="1:56" ht="15.75" customHeight="1">
      <c r="A17" s="418"/>
      <c r="B17" s="418"/>
      <c r="C17" s="420"/>
      <c r="D17" s="420"/>
      <c r="E17" s="67"/>
      <c r="F17" s="70"/>
      <c r="G17" s="70"/>
      <c r="H17" s="68"/>
      <c r="I17" s="68"/>
      <c r="J17" s="68"/>
      <c r="K17" s="68"/>
      <c r="L17" s="68"/>
      <c r="M17" s="68"/>
      <c r="N17" s="68"/>
      <c r="O17" s="61"/>
      <c r="P17" s="61"/>
      <c r="Q17" s="61"/>
      <c r="R17" s="66"/>
      <c r="S17" s="61"/>
      <c r="T17" s="61"/>
      <c r="U17" s="61"/>
      <c r="V17" s="61"/>
      <c r="W17" s="61"/>
      <c r="X17" s="61"/>
      <c r="Y17" s="61"/>
      <c r="Z17" s="61"/>
      <c r="AA17" s="61"/>
      <c r="AB17" s="61"/>
      <c r="AC17" s="61"/>
      <c r="AD17" s="61"/>
      <c r="AE17" s="61"/>
      <c r="AF17" s="61"/>
      <c r="AG17" s="61"/>
      <c r="AK17" s="61"/>
      <c r="AL17" s="61"/>
    </row>
    <row r="18" spans="1:56" ht="15.75" customHeight="1">
      <c r="A18" s="418"/>
      <c r="B18" s="421"/>
      <c r="C18" s="420"/>
      <c r="D18" s="420"/>
      <c r="E18" s="67"/>
      <c r="F18" s="70"/>
      <c r="G18" s="70"/>
      <c r="H18" s="68"/>
      <c r="I18" s="68"/>
      <c r="J18" s="68"/>
      <c r="K18" s="68"/>
      <c r="L18" s="68"/>
      <c r="M18" s="68"/>
      <c r="N18" s="68"/>
      <c r="O18" s="61"/>
      <c r="P18" s="61"/>
      <c r="Q18" s="61"/>
      <c r="R18" s="66"/>
      <c r="S18" s="61"/>
      <c r="T18" s="61"/>
      <c r="U18" s="61"/>
      <c r="V18" s="61"/>
      <c r="W18" s="61"/>
      <c r="X18" s="61"/>
      <c r="Y18" s="61"/>
      <c r="AG18" s="61"/>
      <c r="AH18" s="61"/>
      <c r="AI18" s="61"/>
      <c r="AJ18" s="61"/>
      <c r="AK18" s="61"/>
      <c r="AL18" s="61"/>
    </row>
    <row r="19" spans="1:56" ht="15.75" customHeight="1">
      <c r="A19" s="61"/>
      <c r="B19" s="66"/>
      <c r="C19" s="61"/>
      <c r="O19" s="61"/>
      <c r="P19" s="61"/>
      <c r="Q19" s="61"/>
      <c r="R19" s="66"/>
      <c r="S19" s="61"/>
      <c r="T19" s="61"/>
      <c r="U19" s="61"/>
      <c r="V19" s="61"/>
      <c r="W19" s="61"/>
      <c r="X19" s="61"/>
      <c r="Y19" s="61"/>
      <c r="Z19" s="61"/>
      <c r="AA19" s="61"/>
      <c r="AB19" s="61"/>
      <c r="AC19" s="61"/>
      <c r="AD19" s="61"/>
      <c r="AE19" s="61"/>
      <c r="AF19" s="61"/>
      <c r="AH19" s="67"/>
      <c r="AI19" s="67"/>
      <c r="AJ19" s="67"/>
      <c r="AK19" s="61"/>
      <c r="AL19" s="61"/>
    </row>
    <row r="20" spans="1:56" ht="15.75" customHeight="1">
      <c r="A20" s="61"/>
      <c r="C20" s="61"/>
      <c r="D20" s="61"/>
      <c r="E20" s="61"/>
      <c r="O20" s="61"/>
      <c r="P20" s="61"/>
      <c r="Q20" s="61"/>
      <c r="R20" s="66"/>
      <c r="S20" s="61"/>
      <c r="T20" s="61"/>
      <c r="Z20" s="61"/>
      <c r="AA20" s="61"/>
      <c r="AB20" s="61"/>
      <c r="AC20" s="61"/>
      <c r="AD20" s="61"/>
      <c r="AE20" s="61"/>
      <c r="AF20" s="61"/>
      <c r="AG20" s="61"/>
      <c r="AJ20" s="66"/>
      <c r="AK20" s="61"/>
      <c r="AL20" s="61"/>
    </row>
    <row r="21" spans="1:56" ht="15.75" customHeight="1">
      <c r="C21" s="61"/>
      <c r="D21" s="61"/>
      <c r="E21" s="1"/>
      <c r="F21" s="61"/>
      <c r="G21" s="61"/>
      <c r="H21" s="61"/>
      <c r="I21" s="61"/>
      <c r="J21" s="61"/>
      <c r="K21" s="61"/>
      <c r="L21" s="61"/>
      <c r="M21" s="61"/>
      <c r="N21" s="61"/>
      <c r="T21" s="66"/>
      <c r="U21" s="67"/>
      <c r="V21" s="67"/>
      <c r="W21" s="67"/>
      <c r="X21" s="67"/>
      <c r="Y21" s="67"/>
      <c r="Z21" s="67"/>
      <c r="AA21" s="67"/>
      <c r="AB21" s="67"/>
      <c r="AC21" s="67"/>
      <c r="AD21" s="67"/>
      <c r="AE21" s="67"/>
      <c r="AF21" s="67"/>
      <c r="AG21" s="67"/>
      <c r="AJ21" s="66"/>
      <c r="AK21" s="61"/>
      <c r="AL21" s="61"/>
    </row>
    <row r="22" spans="1:56" ht="15.75" customHeight="1">
      <c r="A22" s="51" t="s">
        <v>618</v>
      </c>
      <c r="B22" s="61"/>
      <c r="C22" s="61"/>
      <c r="D22" s="61"/>
      <c r="E22" s="61"/>
      <c r="F22" s="61"/>
      <c r="G22" s="61"/>
      <c r="H22" s="1"/>
      <c r="I22" s="1"/>
      <c r="J22" s="1"/>
      <c r="K22" s="1"/>
      <c r="L22" s="1"/>
      <c r="M22" s="1"/>
      <c r="N22" s="61"/>
      <c r="O22" s="61"/>
      <c r="P22" s="61"/>
      <c r="Q22" s="61"/>
      <c r="R22" s="61"/>
      <c r="S22" s="61"/>
      <c r="T22" s="61"/>
      <c r="U22" s="61"/>
      <c r="V22" s="61"/>
      <c r="W22" s="61"/>
      <c r="X22" s="61"/>
      <c r="Y22" s="61"/>
      <c r="Z22" s="61"/>
      <c r="AA22" s="61"/>
      <c r="AB22" s="61"/>
      <c r="AC22" s="61"/>
      <c r="AD22" s="61"/>
      <c r="AE22" s="61"/>
      <c r="AF22" s="61"/>
      <c r="AG22" s="61"/>
      <c r="AJ22" s="66"/>
      <c r="AK22" s="61"/>
      <c r="AL22" s="61"/>
    </row>
    <row r="23" spans="1:56" ht="15.75" customHeight="1">
      <c r="C23" s="61"/>
      <c r="D23" s="61"/>
      <c r="E23" s="61"/>
      <c r="F23" s="61"/>
      <c r="G23" s="61"/>
      <c r="H23" s="1"/>
      <c r="I23" s="1"/>
      <c r="J23" s="1"/>
      <c r="K23" s="1"/>
      <c r="L23" s="1"/>
      <c r="M23" s="1"/>
      <c r="N23" s="1"/>
      <c r="O23" s="61"/>
      <c r="P23" s="61"/>
      <c r="Q23" s="61"/>
      <c r="R23" s="61"/>
      <c r="S23" s="66"/>
      <c r="T23" s="66"/>
      <c r="U23" s="61"/>
      <c r="V23" s="61"/>
      <c r="W23" s="61"/>
      <c r="X23" s="61"/>
      <c r="AJ23" s="66"/>
      <c r="AK23" s="61"/>
      <c r="AL23" s="61"/>
    </row>
    <row r="24" spans="1:56" ht="15.75" customHeight="1">
      <c r="C24" s="61"/>
      <c r="D24" s="61"/>
      <c r="E24" s="61"/>
      <c r="F24" s="61"/>
      <c r="G24" s="61"/>
      <c r="H24" s="61"/>
      <c r="I24" s="1"/>
      <c r="J24" s="1"/>
      <c r="K24" s="1"/>
      <c r="L24" s="1"/>
      <c r="M24" s="1"/>
      <c r="N24" s="1"/>
      <c r="O24" s="1"/>
      <c r="P24" s="61"/>
      <c r="Q24" s="61"/>
      <c r="R24" s="61"/>
      <c r="S24" s="61"/>
      <c r="U24" s="61"/>
      <c r="V24" s="61"/>
      <c r="W24" s="61"/>
      <c r="X24" s="61"/>
      <c r="Y24" s="61"/>
      <c r="Z24" s="61"/>
      <c r="AA24" s="61"/>
      <c r="AJ24" s="66"/>
      <c r="AK24" s="61"/>
      <c r="AL24" s="61"/>
    </row>
    <row r="25" spans="1:56" ht="15.75" customHeight="1">
      <c r="C25" s="66"/>
      <c r="D25" s="66"/>
      <c r="E25" s="66"/>
      <c r="F25" s="66"/>
      <c r="G25" s="66"/>
      <c r="H25" s="61"/>
      <c r="I25" s="61"/>
      <c r="J25" s="61"/>
      <c r="K25" s="61"/>
      <c r="L25" s="61"/>
      <c r="M25" s="61"/>
      <c r="N25" s="1"/>
      <c r="O25" s="1"/>
      <c r="P25" s="1"/>
      <c r="Q25" s="1"/>
      <c r="R25" s="1"/>
      <c r="S25" s="1"/>
      <c r="T25" s="1"/>
      <c r="U25" s="1"/>
      <c r="V25" s="1"/>
      <c r="W25" s="1"/>
      <c r="X25" s="1"/>
      <c r="Y25" s="1"/>
      <c r="Z25" s="1"/>
      <c r="AJ25" s="66"/>
      <c r="AK25" s="61"/>
      <c r="AL25" s="61"/>
    </row>
    <row r="26" spans="1:56" ht="15.75" customHeight="1">
      <c r="B26" s="61"/>
      <c r="C26" s="66"/>
      <c r="D26" s="66"/>
      <c r="E26" s="66"/>
      <c r="F26" s="66"/>
      <c r="G26" s="66"/>
      <c r="H26" s="66"/>
      <c r="I26" s="66"/>
      <c r="J26" s="66"/>
      <c r="K26" s="66"/>
      <c r="L26" s="66"/>
      <c r="M26" s="66"/>
      <c r="N26" s="66"/>
      <c r="O26" s="66"/>
      <c r="P26" s="66"/>
      <c r="Q26" s="66"/>
      <c r="R26" s="1"/>
      <c r="S26" s="1"/>
      <c r="T26" s="1"/>
      <c r="U26" s="1"/>
      <c r="V26" s="1"/>
      <c r="W26" s="61"/>
      <c r="X26" s="1"/>
      <c r="Y26" s="1"/>
      <c r="Z26" s="1"/>
      <c r="AJ26" s="66"/>
      <c r="AK26" s="61"/>
      <c r="AL26" s="61"/>
    </row>
    <row r="27" spans="1:56" ht="15.75" customHeight="1">
      <c r="B27" s="61"/>
      <c r="C27" s="61"/>
      <c r="D27" s="66"/>
      <c r="E27" s="66"/>
      <c r="F27" s="66"/>
      <c r="G27" s="1"/>
      <c r="H27" s="66"/>
      <c r="I27" s="66"/>
      <c r="J27" s="66"/>
      <c r="K27" s="66"/>
      <c r="L27" s="66"/>
      <c r="M27" s="66"/>
      <c r="N27" s="66"/>
      <c r="O27" s="66"/>
      <c r="P27" s="66"/>
      <c r="Q27" s="66"/>
      <c r="R27" s="1"/>
      <c r="S27" s="1"/>
      <c r="T27" s="1"/>
      <c r="U27" s="1"/>
      <c r="V27" s="1"/>
      <c r="W27" s="61"/>
      <c r="X27" s="1"/>
      <c r="Y27" s="1"/>
      <c r="Z27" s="1"/>
      <c r="AJ27" s="66"/>
      <c r="AK27" s="61"/>
      <c r="AL27" s="61"/>
    </row>
    <row r="28" spans="1:56" ht="15.75" customHeight="1">
      <c r="B28" s="61"/>
      <c r="C28" s="66"/>
      <c r="D28" s="66"/>
      <c r="E28" s="66"/>
      <c r="F28" s="66"/>
      <c r="G28" s="66"/>
      <c r="H28" s="66"/>
      <c r="I28" s="66"/>
      <c r="J28" s="66"/>
      <c r="K28" s="66"/>
      <c r="L28" s="66"/>
      <c r="M28" s="66"/>
      <c r="N28" s="66"/>
      <c r="O28" s="66"/>
      <c r="P28" s="66"/>
      <c r="Q28" s="66"/>
      <c r="R28" s="1"/>
      <c r="S28" s="1"/>
      <c r="T28" s="1"/>
      <c r="U28" s="1"/>
      <c r="V28" s="1"/>
      <c r="W28" s="61"/>
      <c r="X28" s="1"/>
      <c r="Y28" s="1"/>
      <c r="Z28" s="1"/>
      <c r="AJ28" s="66"/>
      <c r="AK28" s="61"/>
      <c r="AL28" s="61"/>
    </row>
    <row r="29" spans="1:56" ht="15.75" customHeight="1">
      <c r="B29" s="61"/>
      <c r="C29" s="66"/>
      <c r="D29" s="66"/>
      <c r="E29" s="66"/>
      <c r="F29" s="66"/>
      <c r="G29" s="66"/>
      <c r="H29" s="66"/>
      <c r="I29" s="66"/>
      <c r="J29" s="66"/>
      <c r="K29" s="66"/>
      <c r="L29" s="66"/>
      <c r="M29" s="66"/>
      <c r="N29" s="66"/>
      <c r="O29" s="66"/>
      <c r="P29" s="66"/>
      <c r="Q29" s="66"/>
      <c r="R29" s="1"/>
      <c r="S29" s="1"/>
      <c r="T29" s="1"/>
      <c r="U29" s="1"/>
      <c r="V29" s="1"/>
      <c r="W29" s="61"/>
      <c r="X29" s="1"/>
      <c r="Y29" s="1"/>
      <c r="Z29" s="1"/>
      <c r="AJ29" s="66"/>
      <c r="AK29" s="61"/>
      <c r="AL29" s="61"/>
    </row>
    <row r="30" spans="1:56" ht="13.75" customHeight="1">
      <c r="B30" s="61"/>
      <c r="C30" s="66"/>
      <c r="D30" s="66"/>
      <c r="E30" s="66"/>
      <c r="F30" s="66"/>
      <c r="G30" s="66"/>
      <c r="H30" s="66"/>
      <c r="I30" s="66"/>
      <c r="J30" s="66"/>
      <c r="K30" s="66"/>
      <c r="L30" s="66"/>
      <c r="M30" s="66"/>
      <c r="N30" s="66"/>
      <c r="O30" s="66"/>
      <c r="P30" s="66"/>
      <c r="Q30" s="66"/>
      <c r="R30" s="1"/>
      <c r="S30" s="1"/>
      <c r="T30" s="1"/>
      <c r="U30" s="1"/>
      <c r="V30" s="1"/>
      <c r="W30" s="61"/>
      <c r="X30" s="1"/>
      <c r="Y30" s="1"/>
      <c r="Z30" s="1"/>
      <c r="AJ30" s="66"/>
      <c r="AK30" s="61"/>
      <c r="AL30" s="61"/>
      <c r="AS30" s="82"/>
      <c r="AT30" s="82"/>
      <c r="AU30" s="82"/>
      <c r="AZ30" s="419"/>
      <c r="BA30" s="419"/>
      <c r="BB30" s="82"/>
      <c r="BC30" s="82"/>
      <c r="BD30" s="82"/>
    </row>
    <row r="31" spans="1:56" ht="13.75" customHeight="1">
      <c r="B31" s="61"/>
      <c r="C31" s="66"/>
      <c r="D31" s="66"/>
      <c r="E31" s="66"/>
      <c r="F31" s="66"/>
      <c r="G31" s="66"/>
      <c r="H31" s="66"/>
      <c r="I31" s="66"/>
      <c r="J31" s="66"/>
      <c r="K31" s="66"/>
      <c r="L31" s="66"/>
      <c r="M31" s="66"/>
      <c r="N31" s="66"/>
      <c r="O31" s="66"/>
      <c r="P31" s="66"/>
      <c r="Q31" s="66"/>
      <c r="R31" s="1"/>
      <c r="S31" s="1"/>
      <c r="T31" s="1"/>
      <c r="U31" s="1"/>
      <c r="V31" s="1"/>
      <c r="W31" s="61"/>
      <c r="X31" s="1"/>
      <c r="Y31" s="1"/>
      <c r="Z31" s="1"/>
      <c r="AJ31" s="66"/>
      <c r="AK31" s="61"/>
      <c r="AL31" s="61"/>
      <c r="AS31" s="82"/>
      <c r="AT31" s="82"/>
      <c r="AU31" s="82"/>
      <c r="BB31" s="82"/>
      <c r="BC31" s="82"/>
      <c r="BD31" s="82"/>
    </row>
    <row r="32" spans="1:56" ht="13.75" customHeight="1">
      <c r="B32" s="61"/>
      <c r="C32" s="61"/>
      <c r="D32" s="61"/>
      <c r="E32" s="1"/>
      <c r="F32" s="1"/>
      <c r="G32" s="1"/>
      <c r="H32" s="1"/>
      <c r="I32" s="1"/>
      <c r="J32" s="1"/>
      <c r="K32" s="1"/>
      <c r="L32" s="1"/>
      <c r="M32" s="1"/>
      <c r="N32" s="1"/>
      <c r="O32" s="1"/>
      <c r="P32" s="1"/>
      <c r="Q32" s="1"/>
      <c r="R32" s="1"/>
      <c r="S32" s="1"/>
      <c r="T32" s="1"/>
      <c r="U32" s="1"/>
      <c r="V32" s="1"/>
      <c r="W32" s="61"/>
      <c r="X32" s="1"/>
      <c r="Y32" s="1"/>
      <c r="Z32" s="1"/>
      <c r="AJ32" s="66"/>
      <c r="AK32" s="61"/>
      <c r="AL32" s="61"/>
      <c r="AS32" s="82"/>
      <c r="AT32" s="82"/>
      <c r="AU32" s="82"/>
      <c r="BB32" s="82"/>
      <c r="BC32" s="82"/>
      <c r="BD32" s="82"/>
    </row>
    <row r="33" spans="1:56" ht="13.75" customHeight="1">
      <c r="B33" s="61"/>
      <c r="C33" s="61"/>
      <c r="D33" s="61"/>
      <c r="E33" s="52"/>
      <c r="F33" s="1"/>
      <c r="G33" s="1"/>
      <c r="H33" s="1"/>
      <c r="I33" s="1"/>
      <c r="J33" s="1"/>
      <c r="K33" s="1"/>
      <c r="L33" s="1"/>
      <c r="M33" s="1"/>
      <c r="N33" s="1"/>
      <c r="O33" s="1"/>
      <c r="P33" s="1"/>
      <c r="Q33" s="1"/>
      <c r="R33" s="1"/>
      <c r="S33" s="1"/>
      <c r="T33" s="1"/>
      <c r="U33" s="1"/>
      <c r="V33" s="1"/>
      <c r="W33" s="1"/>
      <c r="X33" s="61"/>
      <c r="Y33" s="61"/>
      <c r="Z33" s="1"/>
      <c r="AJ33" s="66"/>
      <c r="AK33" s="61"/>
      <c r="AL33" s="61"/>
      <c r="AS33" s="82"/>
      <c r="AT33" s="82"/>
      <c r="AU33" s="82"/>
      <c r="BB33" s="82"/>
      <c r="BC33" s="82"/>
      <c r="BD33" s="82"/>
    </row>
    <row r="34" spans="1:56" ht="13.75" customHeight="1">
      <c r="A34" s="418"/>
      <c r="B34" s="61"/>
      <c r="C34" s="61"/>
      <c r="D34" s="61"/>
      <c r="E34" s="1"/>
      <c r="F34" s="1"/>
      <c r="G34" s="1"/>
      <c r="H34" s="1"/>
      <c r="I34" s="1"/>
      <c r="J34" s="1"/>
      <c r="K34" s="1"/>
      <c r="L34" s="1"/>
      <c r="M34" s="1"/>
      <c r="N34" s="1"/>
      <c r="O34" s="1"/>
      <c r="P34" s="1"/>
      <c r="Q34" s="1"/>
      <c r="R34" s="1"/>
      <c r="S34" s="1"/>
      <c r="T34" s="1"/>
      <c r="U34" s="1"/>
      <c r="V34" s="1"/>
      <c r="W34" s="1"/>
      <c r="X34" s="61"/>
      <c r="Y34" s="61"/>
      <c r="Z34" s="1"/>
      <c r="AJ34" s="66"/>
      <c r="AK34" s="61"/>
      <c r="AL34" s="61"/>
    </row>
    <row r="35" spans="1:56" ht="13.75" customHeight="1">
      <c r="A35" s="61"/>
      <c r="B35" s="52"/>
      <c r="C35" s="52"/>
      <c r="D35" s="52"/>
      <c r="E35" s="1"/>
      <c r="F35" s="61"/>
      <c r="G35" s="61"/>
      <c r="H35" s="61"/>
      <c r="I35" s="61"/>
      <c r="J35" s="61"/>
      <c r="K35" s="61"/>
      <c r="L35" s="61"/>
      <c r="M35" s="61"/>
      <c r="N35" s="61"/>
      <c r="O35" s="61"/>
      <c r="P35" s="61"/>
      <c r="Q35" s="61"/>
      <c r="R35" s="61"/>
      <c r="S35" s="61"/>
      <c r="T35" s="61"/>
      <c r="U35" s="61"/>
      <c r="V35" s="61"/>
      <c r="W35" s="61"/>
      <c r="X35" s="61"/>
      <c r="Y35" s="61"/>
      <c r="Z35" s="61"/>
      <c r="AA35" s="61"/>
      <c r="AJ35" s="66"/>
      <c r="AK35" s="61"/>
      <c r="AL35" s="61"/>
    </row>
    <row r="36" spans="1:56" ht="12" hidden="1" customHeight="1"/>
    <row r="37" spans="1:56" ht="12" hidden="1" customHeight="1"/>
    <row r="38" spans="1:56" ht="15.75" customHeight="1">
      <c r="A38" s="242" t="s">
        <v>681</v>
      </c>
      <c r="B38" s="52"/>
      <c r="C38" s="52"/>
      <c r="D38" s="52"/>
      <c r="E38" s="53"/>
      <c r="F38" s="61"/>
      <c r="G38" s="53"/>
      <c r="H38" s="53"/>
      <c r="I38" s="53"/>
      <c r="J38" s="53"/>
      <c r="K38" s="53"/>
      <c r="L38" s="53"/>
      <c r="M38" s="53"/>
      <c r="N38" s="53"/>
      <c r="O38" s="53"/>
      <c r="P38" s="53"/>
      <c r="Q38" s="53"/>
      <c r="R38" s="61"/>
      <c r="S38" s="67"/>
      <c r="AJ38" s="61"/>
      <c r="AK38" s="61"/>
      <c r="AL38" s="61"/>
    </row>
    <row r="39" spans="1:56" ht="13.75" customHeight="1">
      <c r="A39" s="53" t="s">
        <v>694</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J39" s="66"/>
      <c r="AK39" s="61"/>
      <c r="AL39" s="61"/>
      <c r="AV39" s="735"/>
    </row>
    <row r="40" spans="1:56" ht="15.75" customHeight="1">
      <c r="A40" s="53" t="s">
        <v>245</v>
      </c>
      <c r="B40" s="52"/>
      <c r="C40" s="52"/>
      <c r="D40" s="52"/>
      <c r="E40" s="52"/>
      <c r="F40" s="52"/>
      <c r="G40" s="52"/>
      <c r="H40" s="52"/>
      <c r="I40" s="52"/>
      <c r="J40" s="52"/>
      <c r="K40" s="52"/>
      <c r="L40" s="52"/>
      <c r="M40" s="52"/>
      <c r="N40" s="52"/>
      <c r="O40" s="52"/>
      <c r="P40" s="52"/>
      <c r="Q40" s="52"/>
      <c r="R40" s="57"/>
      <c r="S40" s="57"/>
      <c r="T40" s="57"/>
      <c r="U40" s="67"/>
      <c r="V40" s="67"/>
      <c r="W40" s="67"/>
      <c r="X40" s="67"/>
      <c r="Y40" s="416"/>
      <c r="Z40" s="66"/>
      <c r="AA40" s="416"/>
      <c r="AB40" s="61"/>
      <c r="AC40" s="61"/>
      <c r="AD40" s="61"/>
      <c r="AE40" s="417"/>
      <c r="AF40" s="61"/>
      <c r="AG40" s="61"/>
      <c r="AH40" s="61"/>
      <c r="AI40" s="61"/>
      <c r="AJ40" s="61"/>
      <c r="AK40" s="61"/>
      <c r="AL40" s="61"/>
    </row>
    <row r="41" spans="1:56" ht="15.75" customHeight="1">
      <c r="A41" s="53" t="s">
        <v>619</v>
      </c>
      <c r="B41" s="52"/>
      <c r="C41" s="52"/>
      <c r="D41" s="52"/>
      <c r="E41" s="53"/>
      <c r="F41" s="53"/>
      <c r="G41" s="53"/>
      <c r="H41" s="53"/>
      <c r="I41" s="53"/>
      <c r="J41" s="53"/>
      <c r="K41" s="53"/>
      <c r="L41" s="53"/>
      <c r="M41" s="53"/>
      <c r="N41" s="53"/>
      <c r="O41" s="53"/>
      <c r="P41" s="53"/>
      <c r="Q41" s="53"/>
      <c r="R41" s="57"/>
      <c r="S41" s="57"/>
      <c r="T41" s="57"/>
      <c r="U41" s="67"/>
      <c r="V41" s="67"/>
      <c r="W41" s="67"/>
      <c r="X41" s="67"/>
      <c r="Y41" s="416"/>
      <c r="Z41" s="66"/>
      <c r="AA41" s="416"/>
      <c r="AB41" s="61"/>
      <c r="AC41" s="61"/>
      <c r="AD41" s="61"/>
      <c r="AE41" s="159"/>
      <c r="AF41" s="204"/>
      <c r="AG41" s="52"/>
      <c r="AH41" s="52"/>
      <c r="AI41" s="52"/>
      <c r="AJ41" s="52"/>
      <c r="AK41" s="52"/>
      <c r="AL41" s="52"/>
    </row>
    <row r="42" spans="1:56" ht="15.75" customHeight="1">
      <c r="B42" s="52" t="s">
        <v>620</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1"/>
      <c r="AC42" s="61"/>
      <c r="AD42" s="52"/>
      <c r="AE42" s="52"/>
      <c r="AF42" s="204"/>
      <c r="AG42" s="52"/>
      <c r="AH42" s="52"/>
      <c r="AI42" s="52"/>
      <c r="AJ42" s="52"/>
      <c r="AK42" s="52"/>
      <c r="AL42" s="52"/>
    </row>
    <row r="43" spans="1:56" ht="15.65" customHeight="1">
      <c r="A43" s="53" t="s">
        <v>656</v>
      </c>
      <c r="B43" s="52"/>
      <c r="Z43" s="52"/>
      <c r="AA43" s="52"/>
      <c r="AB43" s="52"/>
      <c r="AC43" s="52"/>
      <c r="AD43" s="52"/>
      <c r="AE43" s="52"/>
      <c r="AF43" s="52"/>
      <c r="AG43" s="52"/>
      <c r="AH43" s="52"/>
      <c r="AI43" s="52"/>
      <c r="AJ43" s="52"/>
      <c r="AK43" s="52"/>
      <c r="AL43" s="52"/>
    </row>
    <row r="44" spans="1:56" ht="15.75" customHeight="1">
      <c r="A44" s="53" t="s">
        <v>651</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169" t="s">
        <v>363</v>
      </c>
      <c r="AG44" s="241"/>
      <c r="AH44" s="62">
        <f>SUM(F11)</f>
        <v>3580</v>
      </c>
      <c r="AI44" s="52"/>
      <c r="AJ44" s="52"/>
      <c r="AK44" s="52"/>
      <c r="AL44" s="52"/>
    </row>
    <row r="45" spans="1:56"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238"/>
      <c r="AH45" s="58">
        <f>SUM(G11)</f>
        <v>6420</v>
      </c>
      <c r="AI45" s="52"/>
      <c r="AJ45" s="52"/>
      <c r="AK45" s="52"/>
      <c r="AL45" s="52"/>
    </row>
    <row r="46" spans="1:56" ht="15.75" customHeight="1">
      <c r="A46" s="53" t="s">
        <v>621</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239" t="s">
        <v>462</v>
      </c>
      <c r="AG46" s="238"/>
      <c r="AH46" s="54">
        <f>SUM(AH44:AH45)</f>
        <v>10000</v>
      </c>
      <c r="AI46" s="52"/>
      <c r="AJ46" s="52"/>
      <c r="AK46" s="52"/>
      <c r="AL46" s="52"/>
    </row>
    <row r="47" spans="1:56" ht="15.75" customHeight="1">
      <c r="A47" s="53" t="s">
        <v>622</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0KQB2BGOUc8Nt8olsTwnMtUGJENYjr5Ocdg8y2qUaEiSK2IIG1U0GJJTaz4EfuStcJqFNogXt9d1mjQFyzmxZg==" saltValue="b/Kg6APyBgf81v382oys3w==" spinCount="100000" sheet="1" scenarios="1" formatCells="0" autoFilter="0"/>
  <mergeCells count="29">
    <mergeCell ref="U4:W4"/>
    <mergeCell ref="X4:Z4"/>
    <mergeCell ref="AD4:AG4"/>
    <mergeCell ref="D5:F5"/>
    <mergeCell ref="D6:F6"/>
    <mergeCell ref="G6:L6"/>
    <mergeCell ref="M6:N6"/>
    <mergeCell ref="X6:Z6"/>
    <mergeCell ref="A2:B2"/>
    <mergeCell ref="C2:G2"/>
    <mergeCell ref="L2:M2"/>
    <mergeCell ref="D4:F4"/>
    <mergeCell ref="G4:T4"/>
    <mergeCell ref="AJ5:AL5"/>
    <mergeCell ref="AJ7:AL7"/>
    <mergeCell ref="G5:T5"/>
    <mergeCell ref="U5:W5"/>
    <mergeCell ref="X5:Z5"/>
    <mergeCell ref="AD5:AG5"/>
    <mergeCell ref="X7:Z7"/>
    <mergeCell ref="G7:L7"/>
    <mergeCell ref="M7:N7"/>
    <mergeCell ref="AA7:AH7"/>
    <mergeCell ref="AA6:AH6"/>
    <mergeCell ref="A10:B10"/>
    <mergeCell ref="A11:B11"/>
    <mergeCell ref="C11:D11"/>
    <mergeCell ref="D7:F7"/>
    <mergeCell ref="C10:D10"/>
  </mergeCells>
  <phoneticPr fontId="3"/>
  <conditionalFormatting sqref="O11">
    <cfRule type="expression" dxfId="1" priority="1" stopIfTrue="1">
      <formula>$N11/$G11&gt;$M11/$F11</formula>
    </cfRule>
  </conditionalFormatting>
  <dataValidations count="3">
    <dataValidation type="whole" errorStyle="information" allowBlank="1" showInputMessage="1" showErrorMessage="1" errorTitle="定数オーバー" error="定数オーバーです。" sqref="M11:N11" xr:uid="{00000000-0002-0000-0C00-000000000000}">
      <formula1>0</formula1>
      <formula2>F11</formula2>
    </dataValidation>
    <dataValidation allowBlank="1" showInputMessage="1" showErrorMessage="1" prompt="なかしべつ" sqref="E11" xr:uid="{00000000-0002-0000-0C00-000001000000}"/>
    <dataValidation allowBlank="1" showErrorMessage="1" promptTitle="配布要項" prompt="道新読者：6日朝刊_x000a_未購読者：6日～8日_x000a_詳細は申込書下部配布要項をご覧ください" sqref="D5:F5" xr:uid="{00000000-0002-0000-0C00-000002000000}"/>
  </dataValidations>
  <hyperlinks>
    <hyperlink ref="AJ5" location="表紙!A1" display="表紙へ戻る" xr:uid="{C3E07F22-FB1D-4F8E-981D-68B8D1FED0B1}"/>
    <hyperlink ref="AJ7" location="実施カレンダー!A1" display="実施カレンダー!A1" xr:uid="{4A31863E-4047-45E7-95E6-A7332C2A3867}"/>
  </hyperlink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0D9F-DCC3-4D01-A66D-8F40D16F9BB1}">
  <sheetPr>
    <tabColor theme="1"/>
    <pageSetUpPr fitToPage="1"/>
  </sheetPr>
  <dimension ref="A1:AV48"/>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127" t="s">
        <v>623</v>
      </c>
      <c r="B2" s="1128"/>
      <c r="C2" s="1187" t="s">
        <v>624</v>
      </c>
      <c r="D2" s="1188"/>
      <c r="E2" s="1188"/>
      <c r="F2" s="1188"/>
      <c r="G2" s="1189"/>
      <c r="H2" s="325"/>
      <c r="I2" s="236"/>
      <c r="J2" s="324"/>
      <c r="K2" s="324"/>
      <c r="L2" s="926">
        <v>45992</v>
      </c>
      <c r="M2" s="926"/>
      <c r="N2" s="323" t="s">
        <v>625</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3" t="s">
        <v>106</v>
      </c>
      <c r="E4" s="914"/>
      <c r="F4" s="1007"/>
      <c r="G4" s="913" t="s">
        <v>107</v>
      </c>
      <c r="H4" s="914"/>
      <c r="I4" s="914"/>
      <c r="J4" s="914"/>
      <c r="K4" s="914"/>
      <c r="L4" s="914"/>
      <c r="M4" s="914"/>
      <c r="N4" s="914"/>
      <c r="O4" s="914"/>
      <c r="P4" s="914"/>
      <c r="Q4" s="914"/>
      <c r="R4" s="914"/>
      <c r="S4" s="914"/>
      <c r="T4" s="914"/>
      <c r="U4" s="1015" t="s">
        <v>108</v>
      </c>
      <c r="V4" s="914"/>
      <c r="W4" s="1007"/>
      <c r="X4" s="913" t="s">
        <v>109</v>
      </c>
      <c r="Y4" s="914"/>
      <c r="Z4" s="1010"/>
      <c r="AA4" s="315" t="s">
        <v>3</v>
      </c>
      <c r="AB4" s="314"/>
      <c r="AC4" s="314"/>
      <c r="AD4" s="1011" t="s">
        <v>110</v>
      </c>
      <c r="AE4" s="1011"/>
      <c r="AF4" s="1011"/>
      <c r="AG4" s="1011"/>
      <c r="AH4" s="313" t="s">
        <v>111</v>
      </c>
      <c r="AI4" s="242"/>
      <c r="AJ4" s="216"/>
      <c r="AK4" s="216"/>
      <c r="AL4" s="216"/>
    </row>
    <row r="5" spans="1:38" ht="24.75" customHeight="1" thickBot="1">
      <c r="A5" s="312"/>
      <c r="B5" s="311"/>
      <c r="C5" s="304"/>
      <c r="D5" s="871"/>
      <c r="E5" s="872"/>
      <c r="F5" s="872"/>
      <c r="G5" s="1160">
        <f>表紙!D6</f>
        <v>0</v>
      </c>
      <c r="H5" s="1161"/>
      <c r="I5" s="1161"/>
      <c r="J5" s="1161"/>
      <c r="K5" s="1161"/>
      <c r="L5" s="1161"/>
      <c r="M5" s="1161"/>
      <c r="N5" s="1161"/>
      <c r="O5" s="1161"/>
      <c r="P5" s="1161"/>
      <c r="Q5" s="1161"/>
      <c r="R5" s="1161"/>
      <c r="S5" s="1161"/>
      <c r="T5" s="1162"/>
      <c r="U5" s="865">
        <f>表紙!D7</f>
        <v>0</v>
      </c>
      <c r="V5" s="866"/>
      <c r="W5" s="866"/>
      <c r="X5" s="860">
        <f>表紙!D8</f>
        <v>0</v>
      </c>
      <c r="Y5" s="861"/>
      <c r="Z5" s="862"/>
      <c r="AA5" s="232">
        <f>表紙!K4</f>
        <v>0</v>
      </c>
      <c r="AB5" s="144"/>
      <c r="AC5" s="144"/>
      <c r="AD5" s="918">
        <f>表紙!L4</f>
        <v>0</v>
      </c>
      <c r="AE5" s="918"/>
      <c r="AF5" s="918"/>
      <c r="AG5" s="918"/>
      <c r="AH5" s="143">
        <f>表紙!P4</f>
        <v>0</v>
      </c>
      <c r="AI5" s="236"/>
      <c r="AJ5" s="847" t="s">
        <v>112</v>
      </c>
      <c r="AK5" s="847"/>
      <c r="AL5" s="847"/>
    </row>
    <row r="6" spans="1:38" ht="13.5" customHeight="1" thickTop="1">
      <c r="A6" s="310" t="s">
        <v>113</v>
      </c>
      <c r="B6" s="309"/>
      <c r="C6" s="308"/>
      <c r="D6" s="913" t="s">
        <v>565</v>
      </c>
      <c r="E6" s="914"/>
      <c r="F6" s="1007"/>
      <c r="G6" s="400"/>
      <c r="H6" s="399"/>
      <c r="I6" s="399"/>
      <c r="J6" s="399"/>
      <c r="K6" s="399"/>
      <c r="L6" s="399"/>
      <c r="M6" s="399"/>
      <c r="N6" s="399"/>
      <c r="O6" s="399"/>
      <c r="P6" s="399"/>
      <c r="Q6" s="399"/>
      <c r="R6" s="399"/>
      <c r="S6" s="399"/>
      <c r="T6" s="399"/>
      <c r="U6" s="399"/>
      <c r="V6" s="399"/>
      <c r="W6" s="307"/>
      <c r="X6" s="913" t="s">
        <v>118</v>
      </c>
      <c r="Y6" s="914"/>
      <c r="Z6" s="914"/>
      <c r="AA6" s="995" t="s">
        <v>259</v>
      </c>
      <c r="AB6" s="996"/>
      <c r="AC6" s="996"/>
      <c r="AD6" s="996"/>
      <c r="AE6" s="996"/>
      <c r="AF6" s="996"/>
      <c r="AG6" s="996"/>
      <c r="AH6" s="997"/>
      <c r="AI6" s="242"/>
      <c r="AJ6" s="216"/>
      <c r="AK6" s="216"/>
      <c r="AL6" s="216"/>
    </row>
    <row r="7" spans="1:38" ht="24.65" customHeight="1" thickBot="1">
      <c r="A7" s="306"/>
      <c r="B7" s="305"/>
      <c r="C7" s="304"/>
      <c r="D7" s="989">
        <f>SUM(L11:M19)</f>
        <v>0</v>
      </c>
      <c r="E7" s="990"/>
      <c r="F7" s="1019"/>
      <c r="G7" s="445"/>
      <c r="H7" s="301"/>
      <c r="I7" s="301"/>
      <c r="J7" s="301"/>
      <c r="K7" s="301"/>
      <c r="L7" s="301"/>
      <c r="M7" s="301"/>
      <c r="N7" s="301"/>
      <c r="O7" s="301"/>
      <c r="P7" s="301"/>
      <c r="Q7" s="301"/>
      <c r="R7" s="301"/>
      <c r="S7" s="301"/>
      <c r="T7" s="301"/>
      <c r="U7" s="301"/>
      <c r="V7" s="301"/>
      <c r="W7" s="303"/>
      <c r="X7" s="879">
        <f>表紙!D9</f>
        <v>0</v>
      </c>
      <c r="Y7" s="880"/>
      <c r="Z7" s="880"/>
      <c r="AA7" s="885">
        <f>表紙!D10</f>
        <v>0</v>
      </c>
      <c r="AB7" s="866"/>
      <c r="AC7" s="866"/>
      <c r="AD7" s="866"/>
      <c r="AE7" s="866"/>
      <c r="AF7" s="866"/>
      <c r="AG7" s="866"/>
      <c r="AH7" s="886"/>
      <c r="AI7" s="236"/>
      <c r="AJ7" s="847" t="s">
        <v>120</v>
      </c>
      <c r="AK7" s="847"/>
      <c r="AL7" s="847"/>
    </row>
    <row r="8" spans="1:38" ht="24"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682</v>
      </c>
      <c r="B9" s="588"/>
      <c r="C9" s="588"/>
      <c r="D9" s="588"/>
      <c r="E9" s="588"/>
      <c r="F9" s="588"/>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33" t="s">
        <v>359</v>
      </c>
      <c r="B10" s="934"/>
      <c r="C10" s="988" t="s">
        <v>125</v>
      </c>
      <c r="D10" s="934"/>
      <c r="E10" s="295" t="s">
        <v>126</v>
      </c>
      <c r="F10" s="988" t="s">
        <v>626</v>
      </c>
      <c r="G10" s="1163"/>
      <c r="H10" s="293" t="s">
        <v>133</v>
      </c>
      <c r="I10" s="294"/>
      <c r="J10" s="294"/>
      <c r="K10" s="294"/>
      <c r="L10" s="1052" t="s">
        <v>130</v>
      </c>
      <c r="M10" s="1053"/>
      <c r="N10" s="236"/>
      <c r="O10" s="236"/>
      <c r="P10" s="236"/>
      <c r="Q10" s="236"/>
      <c r="R10" s="236"/>
      <c r="S10" s="236"/>
      <c r="T10" s="236"/>
      <c r="U10" s="236"/>
      <c r="V10" s="236"/>
      <c r="W10" s="236"/>
      <c r="X10" s="236"/>
      <c r="Y10" s="236"/>
      <c r="Z10" s="236"/>
      <c r="AA10" s="236"/>
      <c r="AB10" s="236"/>
      <c r="AC10" s="236"/>
      <c r="AD10" s="236"/>
      <c r="AE10" s="236"/>
      <c r="AF10" s="236"/>
      <c r="AG10" s="236"/>
      <c r="AH10" s="236"/>
      <c r="AI10" s="216"/>
      <c r="AJ10" s="216"/>
      <c r="AK10" s="216"/>
      <c r="AL10" s="216"/>
    </row>
    <row r="11" spans="1:38" ht="15.75" customHeight="1">
      <c r="A11" s="998" t="s">
        <v>627</v>
      </c>
      <c r="B11" s="999"/>
      <c r="C11" s="1180">
        <v>47010</v>
      </c>
      <c r="D11" s="1181"/>
      <c r="E11" s="719" t="s">
        <v>628</v>
      </c>
      <c r="F11" s="1152" t="s">
        <v>687</v>
      </c>
      <c r="G11" s="1153"/>
      <c r="H11" s="1153"/>
      <c r="I11" s="1153"/>
      <c r="J11" s="1153"/>
      <c r="K11" s="1153"/>
      <c r="L11" s="1153"/>
      <c r="M11" s="1154"/>
      <c r="N11" s="696"/>
      <c r="O11" s="216"/>
      <c r="P11" s="216"/>
      <c r="Q11" s="355"/>
      <c r="R11" s="257"/>
      <c r="S11" s="216"/>
      <c r="T11" s="216"/>
      <c r="U11" s="247"/>
      <c r="V11" s="247"/>
      <c r="W11" s="390"/>
      <c r="X11" s="390"/>
      <c r="Y11" s="247"/>
      <c r="Z11" s="366"/>
      <c r="AA11" s="366"/>
      <c r="AB11" s="366"/>
      <c r="AC11" s="366"/>
      <c r="AD11" s="366"/>
      <c r="AE11" s="366"/>
      <c r="AF11" s="388"/>
      <c r="AG11" s="355"/>
      <c r="AH11" s="355"/>
      <c r="AI11" s="216"/>
      <c r="AJ11" s="257"/>
      <c r="AK11" s="216"/>
      <c r="AL11" s="216"/>
    </row>
    <row r="12" spans="1:38" ht="15.75" customHeight="1">
      <c r="A12" s="972"/>
      <c r="B12" s="973"/>
      <c r="C12" s="978">
        <v>47100</v>
      </c>
      <c r="D12" s="1155"/>
      <c r="E12" s="720" t="s">
        <v>684</v>
      </c>
      <c r="F12" s="1182">
        <v>7225</v>
      </c>
      <c r="G12" s="1183"/>
      <c r="H12" s="721"/>
      <c r="I12" s="722"/>
      <c r="J12" s="722"/>
      <c r="K12" s="722"/>
      <c r="L12" s="1194"/>
      <c r="M12" s="1195"/>
      <c r="N12" s="696"/>
      <c r="O12" s="216"/>
      <c r="P12" s="216"/>
      <c r="Q12" s="355"/>
      <c r="R12" s="257"/>
      <c r="S12" s="216"/>
      <c r="T12" s="216"/>
      <c r="W12" s="390"/>
      <c r="X12" s="390"/>
      <c r="Y12" s="247"/>
      <c r="Z12" s="366"/>
      <c r="AA12" s="366"/>
      <c r="AB12" s="366"/>
      <c r="AC12" s="366"/>
      <c r="AD12" s="366"/>
      <c r="AE12" s="366"/>
      <c r="AF12" s="388"/>
      <c r="AG12" s="355"/>
      <c r="AH12" s="355"/>
      <c r="AI12" s="216"/>
      <c r="AJ12" s="257"/>
      <c r="AK12" s="216"/>
      <c r="AL12" s="216"/>
    </row>
    <row r="13" spans="1:38" ht="15.75" customHeight="1">
      <c r="A13" s="972"/>
      <c r="B13" s="973"/>
      <c r="C13" s="978">
        <v>47020</v>
      </c>
      <c r="D13" s="1155"/>
      <c r="E13" s="356" t="s">
        <v>629</v>
      </c>
      <c r="F13" s="1158">
        <v>14610</v>
      </c>
      <c r="G13" s="1159"/>
      <c r="H13" s="275" t="s">
        <v>630</v>
      </c>
      <c r="I13" s="444"/>
      <c r="J13" s="444"/>
      <c r="K13" s="444"/>
      <c r="L13" s="1054"/>
      <c r="M13" s="1055"/>
      <c r="N13" s="696"/>
      <c r="O13" s="216"/>
      <c r="P13" s="216"/>
      <c r="Q13" s="355"/>
      <c r="R13" s="257"/>
      <c r="S13" s="216"/>
      <c r="T13" s="216"/>
      <c r="W13" s="390"/>
      <c r="X13" s="390"/>
      <c r="Y13" s="247"/>
      <c r="Z13" s="389"/>
      <c r="AA13" s="366"/>
      <c r="AB13" s="366"/>
      <c r="AC13" s="366"/>
      <c r="AD13" s="366"/>
      <c r="AE13" s="366"/>
      <c r="AF13" s="388"/>
      <c r="AG13" s="355"/>
      <c r="AH13" s="355"/>
      <c r="AI13" s="216"/>
      <c r="AJ13" s="257"/>
      <c r="AK13" s="216"/>
      <c r="AL13" s="216"/>
    </row>
    <row r="14" spans="1:38" ht="15.75" customHeight="1">
      <c r="A14" s="972"/>
      <c r="B14" s="973"/>
      <c r="C14" s="978">
        <v>47040</v>
      </c>
      <c r="D14" s="1155"/>
      <c r="E14" s="461" t="s">
        <v>631</v>
      </c>
      <c r="F14" s="1158">
        <v>28480</v>
      </c>
      <c r="G14" s="1159"/>
      <c r="H14" s="275" t="s">
        <v>632</v>
      </c>
      <c r="I14" s="444"/>
      <c r="J14" s="444"/>
      <c r="K14" s="444"/>
      <c r="L14" s="1054"/>
      <c r="M14" s="1055"/>
      <c r="N14" s="696"/>
      <c r="O14" s="216"/>
      <c r="P14" s="216"/>
      <c r="Q14" s="355"/>
      <c r="R14" s="257"/>
      <c r="S14" s="216"/>
      <c r="T14" s="216"/>
      <c r="U14" s="341"/>
      <c r="V14" s="341"/>
      <c r="W14" s="390"/>
      <c r="X14" s="390"/>
      <c r="Y14" s="247"/>
      <c r="Z14" s="389"/>
      <c r="AA14" s="366"/>
      <c r="AB14" s="366"/>
      <c r="AC14" s="366"/>
      <c r="AD14" s="366"/>
      <c r="AE14" s="366"/>
      <c r="AF14" s="388"/>
      <c r="AG14" s="355"/>
      <c r="AH14" s="355"/>
      <c r="AI14" s="216"/>
      <c r="AJ14" s="257"/>
      <c r="AK14" s="216"/>
      <c r="AL14" s="216"/>
    </row>
    <row r="15" spans="1:38" ht="15.75" customHeight="1">
      <c r="A15" s="1087"/>
      <c r="B15" s="1088"/>
      <c r="C15" s="1150">
        <v>47050</v>
      </c>
      <c r="D15" s="1151"/>
      <c r="E15" s="461" t="s">
        <v>633</v>
      </c>
      <c r="F15" s="1166">
        <v>24225</v>
      </c>
      <c r="G15" s="1167"/>
      <c r="H15" s="413" t="s">
        <v>634</v>
      </c>
      <c r="I15" s="443"/>
      <c r="J15" s="443"/>
      <c r="K15" s="443"/>
      <c r="L15" s="1156"/>
      <c r="M15" s="1157"/>
      <c r="N15" s="712"/>
      <c r="O15" s="216"/>
      <c r="P15" s="216"/>
      <c r="Q15" s="355"/>
      <c r="R15" s="257"/>
      <c r="S15" s="216"/>
      <c r="T15" s="216"/>
      <c r="U15" s="341"/>
      <c r="V15" s="341" t="s">
        <v>686</v>
      </c>
      <c r="W15" s="390"/>
      <c r="X15" s="390"/>
      <c r="Y15" s="247"/>
      <c r="Z15" s="389"/>
      <c r="AA15" s="366"/>
      <c r="AB15" s="366"/>
      <c r="AC15" s="366"/>
      <c r="AD15" s="366"/>
      <c r="AE15" s="366"/>
      <c r="AF15" s="388"/>
      <c r="AG15" s="355"/>
      <c r="AH15" s="355"/>
      <c r="AI15" s="216"/>
      <c r="AJ15" s="257"/>
      <c r="AK15" s="216"/>
      <c r="AL15" s="216"/>
    </row>
    <row r="16" spans="1:38" ht="15.75" customHeight="1">
      <c r="A16" s="1176" t="s">
        <v>635</v>
      </c>
      <c r="B16" s="1177"/>
      <c r="C16" s="1150">
        <v>47060</v>
      </c>
      <c r="D16" s="1151"/>
      <c r="E16" s="461" t="s">
        <v>636</v>
      </c>
      <c r="F16" s="1166">
        <v>7400</v>
      </c>
      <c r="G16" s="1167"/>
      <c r="H16" s="413" t="s">
        <v>637</v>
      </c>
      <c r="I16" s="277"/>
      <c r="J16" s="277"/>
      <c r="K16" s="277"/>
      <c r="L16" s="1156"/>
      <c r="M16" s="1157"/>
      <c r="O16" s="216"/>
      <c r="P16" s="216"/>
      <c r="Q16" s="355"/>
      <c r="R16" s="257"/>
      <c r="S16" s="216"/>
      <c r="T16" s="216"/>
      <c r="U16" s="391"/>
      <c r="V16" s="341"/>
      <c r="W16" s="390"/>
      <c r="X16" s="390"/>
      <c r="Y16" s="247"/>
      <c r="Z16" s="389"/>
      <c r="AA16" s="366"/>
      <c r="AB16" s="366"/>
      <c r="AC16" s="366"/>
      <c r="AD16" s="366"/>
      <c r="AE16" s="366"/>
      <c r="AF16" s="388"/>
      <c r="AG16" s="355"/>
      <c r="AH16" s="355"/>
      <c r="AI16" s="216"/>
      <c r="AJ16" s="257"/>
      <c r="AK16" s="216"/>
      <c r="AL16" s="216"/>
    </row>
    <row r="17" spans="1:38" ht="15.75" customHeight="1">
      <c r="A17" s="1178"/>
      <c r="B17" s="1179"/>
      <c r="C17" s="1172">
        <v>47070</v>
      </c>
      <c r="D17" s="1173"/>
      <c r="E17" s="463" t="s">
        <v>638</v>
      </c>
      <c r="F17" s="1192">
        <v>420</v>
      </c>
      <c r="G17" s="1193"/>
      <c r="H17" s="442" t="s">
        <v>639</v>
      </c>
      <c r="I17" s="441"/>
      <c r="J17" s="441"/>
      <c r="K17" s="441"/>
      <c r="L17" s="1190"/>
      <c r="M17" s="1191"/>
      <c r="N17" s="696" t="s">
        <v>640</v>
      </c>
      <c r="O17" s="440"/>
      <c r="P17" s="440"/>
      <c r="Q17" s="440"/>
      <c r="R17" s="440"/>
      <c r="S17" s="440"/>
      <c r="T17" s="440"/>
      <c r="U17" s="440"/>
      <c r="V17" s="440"/>
      <c r="W17" s="440"/>
      <c r="X17" s="440"/>
      <c r="Y17" s="440"/>
      <c r="Z17" s="440"/>
      <c r="AA17" s="440"/>
      <c r="AB17" s="440"/>
      <c r="AC17" s="440"/>
      <c r="AD17" s="440"/>
      <c r="AE17" s="440"/>
      <c r="AF17" s="440"/>
      <c r="AG17" s="440"/>
      <c r="AH17" s="440"/>
      <c r="AI17" s="216"/>
      <c r="AJ17" s="257"/>
      <c r="AK17" s="216"/>
      <c r="AL17" s="216"/>
    </row>
    <row r="18" spans="1:38" ht="15.75" customHeight="1">
      <c r="A18" s="970" t="s">
        <v>641</v>
      </c>
      <c r="B18" s="971"/>
      <c r="C18" s="976">
        <v>47080</v>
      </c>
      <c r="D18" s="1184"/>
      <c r="E18" s="472" t="s">
        <v>642</v>
      </c>
      <c r="F18" s="1185">
        <v>15810</v>
      </c>
      <c r="G18" s="1186"/>
      <c r="H18" s="281" t="s">
        <v>643</v>
      </c>
      <c r="I18" s="270"/>
      <c r="J18" s="270"/>
      <c r="K18" s="270"/>
      <c r="L18" s="1168"/>
      <c r="M18" s="1169"/>
      <c r="N18" s="696"/>
      <c r="O18" s="216"/>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6.25" customHeight="1" thickBot="1">
      <c r="A19" s="974" t="s">
        <v>644</v>
      </c>
      <c r="B19" s="975"/>
      <c r="C19" s="1164">
        <v>47090</v>
      </c>
      <c r="D19" s="1165"/>
      <c r="E19" s="464" t="s">
        <v>645</v>
      </c>
      <c r="F19" s="1170">
        <v>6350</v>
      </c>
      <c r="G19" s="1171"/>
      <c r="H19" s="439" t="s">
        <v>646</v>
      </c>
      <c r="I19" s="383"/>
      <c r="J19" s="383"/>
      <c r="K19" s="383"/>
      <c r="L19" s="1174"/>
      <c r="M19" s="1175"/>
      <c r="N19" s="263"/>
      <c r="O19" s="216"/>
      <c r="P19" s="216"/>
      <c r="Q19" s="355"/>
      <c r="R19" s="257"/>
      <c r="S19" s="216"/>
      <c r="T19" s="216"/>
      <c r="W19" s="390"/>
      <c r="X19" s="390"/>
      <c r="Y19" s="247"/>
      <c r="Z19" s="389"/>
      <c r="AA19" s="366"/>
      <c r="AB19" s="366"/>
      <c r="AC19" s="366"/>
      <c r="AD19" s="366"/>
      <c r="AE19" s="366"/>
      <c r="AF19" s="388"/>
      <c r="AG19" s="355"/>
      <c r="AH19" s="355"/>
      <c r="AI19" s="216"/>
      <c r="AJ19" s="257"/>
      <c r="AK19" s="216"/>
      <c r="AL19" s="216"/>
    </row>
    <row r="20" spans="1:38" ht="12.65" customHeight="1">
      <c r="A20" s="52"/>
      <c r="B20" s="427"/>
      <c r="C20" s="427"/>
      <c r="D20" s="427"/>
      <c r="E20" s="427"/>
      <c r="F20" s="427"/>
      <c r="G20" s="427"/>
      <c r="H20" s="263"/>
      <c r="I20" s="263"/>
      <c r="J20" s="263"/>
      <c r="K20" s="263"/>
      <c r="L20" s="263"/>
      <c r="M20" s="263"/>
      <c r="N20" s="567"/>
      <c r="O20" s="216"/>
      <c r="P20" s="216"/>
      <c r="Q20" s="355"/>
      <c r="R20" s="257"/>
      <c r="S20" s="216"/>
      <c r="T20" s="216"/>
      <c r="W20" s="390"/>
      <c r="X20" s="390"/>
      <c r="Y20" s="247"/>
      <c r="Z20" s="389"/>
      <c r="AA20" s="366"/>
      <c r="AB20" s="366"/>
      <c r="AC20" s="366"/>
      <c r="AD20" s="366"/>
      <c r="AE20" s="366"/>
      <c r="AF20" s="388"/>
      <c r="AG20" s="355"/>
      <c r="AH20" s="355"/>
      <c r="AI20" s="216"/>
      <c r="AJ20" s="257"/>
      <c r="AK20" s="216"/>
      <c r="AL20" s="216"/>
    </row>
    <row r="21" spans="1:38" ht="12.65" customHeight="1">
      <c r="A21" s="565"/>
      <c r="B21" s="565"/>
      <c r="C21" s="565"/>
      <c r="D21" s="565"/>
      <c r="E21" s="565"/>
      <c r="F21" s="565"/>
      <c r="G21" s="565"/>
      <c r="H21" s="566"/>
      <c r="I21" s="566"/>
      <c r="J21" s="566"/>
      <c r="K21" s="566"/>
      <c r="L21" s="566"/>
      <c r="M21" s="566"/>
      <c r="N21" s="263"/>
      <c r="O21" s="216"/>
      <c r="P21" s="216"/>
      <c r="Q21" s="355"/>
      <c r="R21" s="257"/>
      <c r="S21" s="216"/>
      <c r="T21" s="216"/>
      <c r="W21" s="390"/>
      <c r="X21" s="390"/>
      <c r="Y21" s="247"/>
      <c r="Z21" s="389"/>
      <c r="AA21" s="366"/>
      <c r="AB21" s="366"/>
      <c r="AC21" s="366"/>
      <c r="AD21" s="366"/>
      <c r="AE21" s="366"/>
      <c r="AF21" s="388"/>
      <c r="AG21" s="355"/>
      <c r="AH21" s="355"/>
      <c r="AI21" s="216"/>
      <c r="AJ21" s="257"/>
      <c r="AK21" s="216"/>
      <c r="AL21" s="216"/>
    </row>
    <row r="22" spans="1:38" ht="12.65" customHeight="1">
      <c r="A22" s="51"/>
      <c r="B22" s="51"/>
      <c r="C22" s="51"/>
      <c r="D22" s="51"/>
      <c r="E22" s="51"/>
      <c r="F22" s="51"/>
      <c r="G22" s="51"/>
      <c r="H22" s="263"/>
      <c r="I22" s="263"/>
      <c r="J22" s="263"/>
      <c r="K22" s="263"/>
      <c r="L22" s="263"/>
      <c r="M22" s="263"/>
      <c r="N22" s="355"/>
      <c r="O22" s="216"/>
      <c r="P22" s="216"/>
      <c r="Q22" s="355"/>
      <c r="R22" s="257"/>
      <c r="S22" s="216"/>
      <c r="T22" s="216"/>
      <c r="W22" s="390"/>
      <c r="X22" s="390"/>
      <c r="Y22" s="247"/>
      <c r="Z22" s="389"/>
      <c r="AA22" s="366"/>
      <c r="AB22" s="366"/>
      <c r="AC22" s="366"/>
      <c r="AD22" s="366"/>
      <c r="AE22" s="366"/>
      <c r="AF22" s="388"/>
      <c r="AG22" s="355"/>
      <c r="AH22" s="355"/>
      <c r="AI22" s="216"/>
      <c r="AJ22" s="257"/>
      <c r="AK22" s="216"/>
      <c r="AL22" s="216"/>
    </row>
    <row r="23" spans="1:38" ht="12.65" customHeight="1">
      <c r="A23" s="51"/>
      <c r="B23" s="51"/>
      <c r="C23" s="51"/>
      <c r="D23" s="51"/>
      <c r="E23" s="51"/>
      <c r="F23" s="51"/>
      <c r="G23" s="51"/>
      <c r="H23" s="355"/>
      <c r="I23" s="355"/>
      <c r="J23" s="355"/>
      <c r="K23" s="355"/>
      <c r="L23" s="355"/>
      <c r="M23" s="355"/>
      <c r="N23" s="355"/>
      <c r="O23" s="216"/>
      <c r="P23" s="216"/>
      <c r="Q23" s="355"/>
      <c r="R23" s="257"/>
      <c r="S23" s="216"/>
      <c r="T23" s="216"/>
      <c r="W23" s="390"/>
      <c r="X23" s="390"/>
      <c r="Y23" s="247"/>
      <c r="Z23" s="389"/>
      <c r="AA23" s="366"/>
      <c r="AB23" s="366"/>
      <c r="AC23" s="366"/>
      <c r="AD23" s="366"/>
      <c r="AE23" s="366"/>
      <c r="AF23" s="388"/>
      <c r="AG23" s="355"/>
      <c r="AH23" s="355"/>
      <c r="AI23" s="216"/>
      <c r="AJ23" s="257"/>
      <c r="AK23" s="216"/>
      <c r="AL23" s="216"/>
    </row>
    <row r="24" spans="1:38" ht="12.65" customHeight="1">
      <c r="A24" s="406"/>
      <c r="B24" s="406"/>
      <c r="C24" s="406"/>
      <c r="D24" s="406"/>
      <c r="E24" s="244"/>
      <c r="F24" s="389"/>
      <c r="G24" s="366"/>
      <c r="H24" s="355"/>
      <c r="I24" s="355"/>
      <c r="J24" s="355"/>
      <c r="K24" s="355"/>
      <c r="L24" s="355"/>
      <c r="M24" s="355"/>
      <c r="N24" s="355"/>
      <c r="O24" s="216"/>
      <c r="P24" s="216"/>
      <c r="Q24" s="355"/>
      <c r="R24" s="257"/>
      <c r="S24" s="216"/>
      <c r="T24" s="216"/>
      <c r="W24" s="390"/>
      <c r="X24" s="390"/>
      <c r="Y24" s="247"/>
      <c r="Z24" s="389"/>
      <c r="AA24" s="366"/>
      <c r="AB24" s="366"/>
      <c r="AC24" s="366"/>
      <c r="AD24" s="366"/>
      <c r="AE24" s="366"/>
      <c r="AF24" s="388"/>
      <c r="AG24" s="355"/>
      <c r="AH24" s="355"/>
      <c r="AI24" s="216"/>
      <c r="AJ24" s="257"/>
      <c r="AK24" s="216"/>
      <c r="AL24" s="216"/>
    </row>
    <row r="25" spans="1:38" ht="12.65" customHeight="1">
      <c r="A25" s="406"/>
      <c r="B25" s="406"/>
      <c r="C25" s="406"/>
      <c r="D25" s="406"/>
      <c r="E25" s="244"/>
      <c r="F25" s="389"/>
      <c r="G25" s="366"/>
      <c r="H25" s="355"/>
      <c r="I25" s="355"/>
      <c r="J25" s="355"/>
      <c r="K25" s="355"/>
      <c r="L25" s="355"/>
      <c r="M25" s="355"/>
      <c r="N25" s="355"/>
      <c r="O25" s="216"/>
      <c r="P25" s="216"/>
      <c r="Q25" s="355"/>
      <c r="R25" s="257"/>
      <c r="S25" s="216"/>
      <c r="T25" s="216"/>
      <c r="U25" s="341"/>
      <c r="V25" s="341"/>
      <c r="W25" s="390"/>
      <c r="X25" s="390"/>
      <c r="Y25" s="247"/>
      <c r="Z25" s="389"/>
      <c r="AA25" s="366"/>
      <c r="AB25" s="366"/>
      <c r="AC25" s="366"/>
      <c r="AD25" s="366"/>
      <c r="AE25" s="366"/>
      <c r="AF25" s="388"/>
      <c r="AG25" s="355"/>
      <c r="AH25" s="355"/>
      <c r="AI25" s="216"/>
      <c r="AJ25" s="257"/>
      <c r="AK25" s="216"/>
      <c r="AL25" s="216"/>
    </row>
    <row r="26" spans="1:38" ht="12.65" customHeight="1">
      <c r="A26" s="216"/>
      <c r="B26" s="406"/>
      <c r="C26" s="406"/>
      <c r="D26" s="406"/>
      <c r="E26" s="244"/>
      <c r="F26" s="389"/>
      <c r="G26" s="366"/>
      <c r="H26" s="355"/>
      <c r="I26" s="355"/>
      <c r="J26" s="355"/>
      <c r="K26" s="355"/>
      <c r="L26" s="355"/>
      <c r="M26" s="355"/>
      <c r="N26" s="355"/>
      <c r="O26" s="216"/>
      <c r="P26" s="216"/>
      <c r="Q26" s="355"/>
      <c r="R26" s="257"/>
      <c r="S26" s="216"/>
      <c r="T26" s="216"/>
      <c r="U26" s="391"/>
      <c r="V26" s="341"/>
      <c r="W26" s="390"/>
      <c r="X26" s="390"/>
      <c r="Y26" s="247"/>
      <c r="Z26" s="389"/>
      <c r="AA26" s="366"/>
      <c r="AB26" s="366"/>
      <c r="AC26" s="366"/>
      <c r="AD26" s="366"/>
      <c r="AE26" s="366"/>
      <c r="AF26" s="388"/>
      <c r="AG26" s="355"/>
      <c r="AH26" s="355"/>
      <c r="AI26" s="216"/>
      <c r="AJ26" s="257"/>
      <c r="AK26" s="216"/>
      <c r="AL26" s="216"/>
    </row>
    <row r="27" spans="1:38" ht="12.65" customHeight="1">
      <c r="A27" s="406"/>
      <c r="B27" s="406"/>
      <c r="C27" s="406"/>
      <c r="D27" s="406"/>
      <c r="E27" s="244"/>
      <c r="F27" s="389"/>
      <c r="G27" s="366"/>
      <c r="H27" s="355"/>
      <c r="I27" s="355"/>
      <c r="J27" s="355"/>
      <c r="K27" s="355"/>
      <c r="L27" s="355"/>
      <c r="M27" s="355"/>
      <c r="N27" s="355"/>
      <c r="O27" s="216"/>
      <c r="P27" s="216"/>
      <c r="Q27" s="355"/>
      <c r="R27" s="257"/>
      <c r="S27" s="216"/>
      <c r="T27" s="216"/>
      <c r="U27" s="391"/>
      <c r="V27" s="341"/>
      <c r="W27" s="390"/>
      <c r="X27" s="390"/>
      <c r="Y27" s="247"/>
      <c r="Z27" s="389"/>
      <c r="AA27" s="366"/>
      <c r="AB27" s="366"/>
      <c r="AC27" s="366"/>
      <c r="AD27" s="366"/>
      <c r="AE27" s="366"/>
      <c r="AF27" s="388"/>
      <c r="AG27" s="355"/>
      <c r="AH27" s="355"/>
      <c r="AI27" s="216"/>
      <c r="AJ27" s="257"/>
      <c r="AK27" s="216"/>
      <c r="AL27" s="216"/>
    </row>
    <row r="28" spans="1:38" ht="12.65" customHeight="1">
      <c r="A28" s="391"/>
      <c r="B28" s="341"/>
      <c r="C28" s="390"/>
      <c r="D28" s="390"/>
      <c r="E28" s="247"/>
      <c r="F28" s="389"/>
      <c r="G28" s="366"/>
      <c r="H28" s="355"/>
      <c r="I28" s="355"/>
      <c r="J28" s="355"/>
      <c r="K28" s="355"/>
      <c r="L28" s="355"/>
      <c r="M28" s="355"/>
      <c r="N28" s="355"/>
      <c r="O28" s="216"/>
      <c r="P28" s="216"/>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38" ht="12.65" customHeight="1">
      <c r="A29" s="391"/>
      <c r="B29" s="341"/>
      <c r="C29" s="390"/>
      <c r="D29" s="390"/>
      <c r="E29" s="247"/>
      <c r="F29" s="389"/>
      <c r="G29" s="366"/>
      <c r="H29" s="355"/>
      <c r="I29" s="355"/>
      <c r="J29" s="355"/>
      <c r="K29" s="355"/>
      <c r="L29" s="355"/>
      <c r="M29" s="355"/>
      <c r="N29" s="355"/>
      <c r="O29" s="216"/>
      <c r="P29" s="216"/>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38" ht="12.65" customHeight="1">
      <c r="A30" s="391"/>
      <c r="B30" s="341"/>
      <c r="C30" s="390"/>
      <c r="D30" s="390"/>
      <c r="E30" s="247"/>
      <c r="F30" s="389"/>
      <c r="G30" s="366"/>
      <c r="H30" s="355"/>
      <c r="I30" s="355"/>
      <c r="J30" s="355"/>
      <c r="K30" s="355"/>
      <c r="L30" s="355"/>
      <c r="M30" s="355"/>
      <c r="N30" s="355"/>
      <c r="O30" s="216"/>
      <c r="P30" s="216"/>
      <c r="Q30" s="355"/>
      <c r="R30" s="257"/>
      <c r="S30" s="216"/>
      <c r="T30" s="216"/>
      <c r="W30" s="390"/>
      <c r="X30" s="390"/>
      <c r="Y30" s="247"/>
      <c r="Z30" s="389"/>
      <c r="AA30" s="366"/>
      <c r="AB30" s="366"/>
      <c r="AC30" s="366"/>
      <c r="AD30" s="366"/>
      <c r="AE30" s="366"/>
      <c r="AF30" s="388"/>
      <c r="AG30" s="355"/>
      <c r="AH30" s="355"/>
      <c r="AI30" s="216"/>
      <c r="AJ30" s="257"/>
      <c r="AK30" s="216"/>
      <c r="AL30" s="216"/>
    </row>
    <row r="31" spans="1:38" ht="12.65" customHeight="1">
      <c r="C31" s="390"/>
      <c r="D31" s="390"/>
      <c r="E31" s="247"/>
      <c r="F31" s="389"/>
      <c r="G31" s="366"/>
      <c r="H31" s="355"/>
      <c r="I31" s="355"/>
      <c r="J31" s="355"/>
      <c r="K31" s="355"/>
      <c r="L31" s="355"/>
      <c r="M31" s="355"/>
      <c r="N31" s="355"/>
      <c r="O31" s="216"/>
      <c r="P31" s="216"/>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38" ht="12.65" customHeight="1">
      <c r="A32" s="247"/>
      <c r="B32" s="216"/>
      <c r="C32" s="390"/>
      <c r="D32" s="390"/>
      <c r="E32" s="247"/>
      <c r="F32" s="389"/>
      <c r="G32" s="366"/>
      <c r="H32" s="355"/>
      <c r="I32" s="355"/>
      <c r="J32" s="355"/>
      <c r="K32" s="355"/>
      <c r="L32" s="355"/>
      <c r="M32" s="355"/>
      <c r="N32" s="355"/>
      <c r="O32" s="216"/>
      <c r="P32" s="216"/>
      <c r="Q32" s="355"/>
      <c r="R32" s="257"/>
      <c r="S32" s="216"/>
      <c r="T32" s="216"/>
      <c r="U32" s="341"/>
      <c r="V32" s="391"/>
      <c r="W32" s="390"/>
      <c r="X32" s="390"/>
      <c r="Y32" s="247"/>
      <c r="Z32" s="389"/>
      <c r="AA32" s="366"/>
      <c r="AB32" s="366"/>
      <c r="AC32" s="366"/>
      <c r="AD32" s="366"/>
      <c r="AE32" s="366"/>
      <c r="AF32" s="388"/>
      <c r="AG32" s="355"/>
      <c r="AH32" s="355"/>
      <c r="AI32" s="216"/>
      <c r="AJ32" s="257"/>
      <c r="AK32" s="216"/>
      <c r="AL32" s="216"/>
    </row>
    <row r="33" spans="1:48" ht="12.65" customHeight="1">
      <c r="A33" s="216"/>
      <c r="B33" s="391"/>
      <c r="C33" s="390"/>
      <c r="D33" s="390"/>
      <c r="E33" s="247"/>
      <c r="F33" s="389"/>
      <c r="G33" s="366"/>
      <c r="H33" s="355"/>
      <c r="I33" s="355"/>
      <c r="J33" s="355"/>
      <c r="K33" s="355"/>
      <c r="L33" s="355"/>
      <c r="M33" s="355"/>
      <c r="N33" s="355"/>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2.65" customHeight="1">
      <c r="A34" s="216"/>
      <c r="B34" s="391"/>
      <c r="C34" s="390"/>
      <c r="D34" s="390"/>
      <c r="E34" s="247"/>
      <c r="F34" s="389"/>
      <c r="G34" s="366"/>
      <c r="H34" s="355"/>
      <c r="I34" s="355"/>
      <c r="J34" s="355"/>
      <c r="K34" s="355"/>
      <c r="L34" s="355"/>
      <c r="M34" s="355"/>
      <c r="N34" s="216"/>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2.6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16"/>
      <c r="AB35" s="216"/>
      <c r="AC35" s="216"/>
      <c r="AD35" s="216"/>
      <c r="AE35" s="398"/>
      <c r="AF35" s="216"/>
      <c r="AG35" s="216"/>
      <c r="AH35" s="216"/>
      <c r="AI35" s="216"/>
      <c r="AJ35" s="216"/>
      <c r="AK35" s="216"/>
      <c r="AL35" s="216"/>
    </row>
    <row r="36" spans="1:48" ht="12.65" customHeight="1">
      <c r="A36" s="216"/>
      <c r="B36" s="247"/>
      <c r="C36" s="216"/>
      <c r="D36" s="216"/>
      <c r="E36" s="216"/>
      <c r="F36" s="216"/>
      <c r="G36" s="216"/>
      <c r="H36" s="216"/>
      <c r="I36" s="216"/>
      <c r="J36" s="216"/>
      <c r="K36" s="216"/>
      <c r="L36" s="216"/>
      <c r="M36" s="216"/>
      <c r="N36" s="236"/>
      <c r="O36" s="236"/>
      <c r="P36" s="236"/>
      <c r="Q36" s="236"/>
      <c r="R36" s="236"/>
      <c r="S36" s="236"/>
      <c r="T36" s="236"/>
      <c r="U36" s="236"/>
      <c r="V36" s="236"/>
      <c r="W36" s="236"/>
      <c r="X36" s="236"/>
      <c r="Y36" s="236"/>
      <c r="Z36" s="216"/>
      <c r="AA36" s="216"/>
      <c r="AB36" s="216"/>
      <c r="AC36" s="216"/>
      <c r="AD36" s="236"/>
      <c r="AE36" s="236"/>
      <c r="AF36" s="236"/>
      <c r="AG36" s="327"/>
      <c r="AH36" s="366"/>
      <c r="AI36" s="236"/>
      <c r="AJ36" s="236"/>
      <c r="AK36" s="236"/>
      <c r="AL36" s="236"/>
    </row>
    <row r="37" spans="1:48" ht="18.649999999999999" hidden="1" customHeight="1">
      <c r="A37" s="236"/>
      <c r="B37" s="247"/>
      <c r="C37" s="216"/>
      <c r="D37" s="216"/>
      <c r="E37" s="21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327"/>
      <c r="AH37" s="366"/>
      <c r="AI37" s="236"/>
      <c r="AJ37" s="236"/>
      <c r="AK37" s="236"/>
      <c r="AL37" s="236"/>
    </row>
    <row r="38" spans="1:48" ht="18.649999999999999" hidden="1" customHeight="1">
      <c r="A38" s="236"/>
      <c r="B38" s="24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8.649999999999999" customHeight="1">
      <c r="A39" s="242" t="s">
        <v>695</v>
      </c>
      <c r="B39" s="236"/>
      <c r="C39" s="236"/>
      <c r="D39" s="236"/>
      <c r="E39" s="236"/>
      <c r="F39" s="236"/>
      <c r="G39" s="236"/>
      <c r="H39" s="236"/>
      <c r="I39" s="236"/>
      <c r="J39" s="236"/>
      <c r="K39" s="236"/>
      <c r="L39" s="236"/>
      <c r="M39" s="236"/>
      <c r="N39" s="244"/>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65" customHeight="1">
      <c r="A40" s="53" t="s">
        <v>694</v>
      </c>
      <c r="B40" s="236"/>
      <c r="C40" s="244"/>
      <c r="D40" s="244"/>
      <c r="E40" s="244"/>
      <c r="F40" s="244"/>
      <c r="G40" s="244"/>
      <c r="H40" s="244"/>
      <c r="I40" s="244"/>
      <c r="J40" s="244"/>
      <c r="K40" s="244"/>
      <c r="L40" s="244"/>
      <c r="M40" s="244"/>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647</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65" customHeight="1">
      <c r="A42" s="53" t="s">
        <v>648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65" customHeight="1">
      <c r="A43" s="53" t="s">
        <v>398</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75" customHeight="1">
      <c r="A44" s="242" t="s">
        <v>651</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row>
    <row r="45" spans="1:48" ht="15.75" customHeight="1">
      <c r="A45" s="242" t="s">
        <v>649</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row>
    <row r="46" spans="1:48" ht="15.75" customHeight="1">
      <c r="A46" s="53" t="s">
        <v>248</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398" t="s">
        <v>462</v>
      </c>
      <c r="AG46" s="397"/>
      <c r="AH46" s="438">
        <f>SUM(F11:G19)</f>
        <v>104520</v>
      </c>
      <c r="AI46" s="236"/>
      <c r="AJ46" s="236"/>
      <c r="AK46" s="236"/>
      <c r="AL46" s="236"/>
    </row>
    <row r="47" spans="1:48" ht="15.65" customHeight="1">
      <c r="A47" s="53" t="s">
        <v>250</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row>
    <row r="48" spans="1:48" ht="12" customHeight="1">
      <c r="A48" s="437" t="s">
        <v>366</v>
      </c>
      <c r="B48" s="236"/>
      <c r="C48" s="236"/>
      <c r="D48" s="236"/>
      <c r="E48" s="236"/>
      <c r="F48" s="236"/>
      <c r="G48" s="236"/>
      <c r="H48" s="236"/>
      <c r="I48" s="236"/>
      <c r="J48" s="236"/>
      <c r="K48" s="236"/>
      <c r="L48" s="236"/>
      <c r="M48" s="236"/>
    </row>
  </sheetData>
  <sheetProtection algorithmName="SHA-512" hashValue="UAGJWxvdShp4y/Ol8zin/EIV/xnVAD8VMZwoiROOlcxF+mCQoLdefyHtankn1TBIMM6TJVHt2YRVCl+oALswDQ==" saltValue="hzDF2RwHmrxcKUjhZRpjGA==" spinCount="100000" sheet="1" scenarios="1" formatCells="0" autoFilter="0"/>
  <protectedRanges>
    <protectedRange sqref="O43" name="範囲1_1"/>
  </protectedRanges>
  <mergeCells count="55">
    <mergeCell ref="AD4:AG4"/>
    <mergeCell ref="D5:F5"/>
    <mergeCell ref="U4:W4"/>
    <mergeCell ref="X5:Z5"/>
    <mergeCell ref="AD5:AG5"/>
    <mergeCell ref="X4:Z4"/>
    <mergeCell ref="L16:M16"/>
    <mergeCell ref="L17:M17"/>
    <mergeCell ref="F17:G17"/>
    <mergeCell ref="L10:M10"/>
    <mergeCell ref="L12:M12"/>
    <mergeCell ref="A2:B2"/>
    <mergeCell ref="C2:G2"/>
    <mergeCell ref="L2:M2"/>
    <mergeCell ref="D4:F4"/>
    <mergeCell ref="G4:T4"/>
    <mergeCell ref="A16:B17"/>
    <mergeCell ref="A18:B18"/>
    <mergeCell ref="D7:F7"/>
    <mergeCell ref="D6:F6"/>
    <mergeCell ref="C11:D11"/>
    <mergeCell ref="C10:D10"/>
    <mergeCell ref="C12:D12"/>
    <mergeCell ref="A11:B15"/>
    <mergeCell ref="F12:G12"/>
    <mergeCell ref="A10:B10"/>
    <mergeCell ref="C18:D18"/>
    <mergeCell ref="F16:G16"/>
    <mergeCell ref="C16:D16"/>
    <mergeCell ref="F18:G18"/>
    <mergeCell ref="A19:B19"/>
    <mergeCell ref="AJ5:AL5"/>
    <mergeCell ref="AJ7:AL7"/>
    <mergeCell ref="F13:G13"/>
    <mergeCell ref="F14:G14"/>
    <mergeCell ref="G5:T5"/>
    <mergeCell ref="U5:W5"/>
    <mergeCell ref="F10:G10"/>
    <mergeCell ref="C19:D19"/>
    <mergeCell ref="L14:M14"/>
    <mergeCell ref="F15:G15"/>
    <mergeCell ref="C13:D13"/>
    <mergeCell ref="L18:M18"/>
    <mergeCell ref="F19:G19"/>
    <mergeCell ref="C17:D17"/>
    <mergeCell ref="L19:M19"/>
    <mergeCell ref="AA6:AH6"/>
    <mergeCell ref="AA7:AH7"/>
    <mergeCell ref="C15:D15"/>
    <mergeCell ref="F11:M11"/>
    <mergeCell ref="X7:Z7"/>
    <mergeCell ref="X6:Z6"/>
    <mergeCell ref="L13:M13"/>
    <mergeCell ref="C14:D14"/>
    <mergeCell ref="L15:M15"/>
  </mergeCells>
  <phoneticPr fontId="3"/>
  <conditionalFormatting sqref="F11:F12 H12:L12 F13:M16 F18:M19">
    <cfRule type="expression" dxfId="0" priority="1">
      <formula>OR($D$8="日",$D$8="月",$D$8="火")</formula>
    </cfRule>
  </conditionalFormatting>
  <dataValidations disablePrompts="1" count="11">
    <dataValidation allowBlank="1" showInputMessage="1" showErrorMessage="1" prompt="おとふけ" sqref="E18" xr:uid="{DF2F49A1-8D43-466D-959E-F28DD4B17F4C}"/>
    <dataValidation allowBlank="1" showInputMessage="1" showErrorMessage="1" prompt="めむろ" sqref="E19" xr:uid="{53A19280-F404-45AB-904B-81CB913AD1A3}"/>
    <dataValidation allowBlank="1" showInputMessage="1" showErrorMessage="1" prompt="おびひろせいぶ" sqref="E14" xr:uid="{2A50E526-E672-4DBE-93DE-61FCC6342B91}"/>
    <dataValidation allowBlank="1" showInputMessage="1" showErrorMessage="1" prompt="おびひろなんぶ" sqref="E15" xr:uid="{B9212550-8F59-4E90-AA5B-C5F11C11EB1A}"/>
    <dataValidation allowBlank="1" showInputMessage="1" showErrorMessage="1" prompt="さつない" sqref="E16" xr:uid="{E8C97950-C906-42D2-9507-B32F06AC38B9}"/>
    <dataValidation allowBlank="1" showInputMessage="1" showErrorMessage="1" prompt="まくべつ" sqref="E17" xr:uid="{EA23C8D4-90AF-41D4-BF8E-FF6AEAF083BB}"/>
    <dataValidation allowBlank="1" showInputMessage="1" showErrorMessage="1" prompt="おびひろちゅうおう" sqref="E11" xr:uid="{706674E1-4653-415F-A1A4-6716706FC46D}"/>
    <dataValidation allowBlank="1" showInputMessage="1" showErrorMessage="1" prompt="おびひろほくぶ" sqref="E13" xr:uid="{D35DA2AF-E0B9-452D-9E8E-74EC463A50E9}"/>
    <dataValidation allowBlank="1" showErrorMessage="1" promptTitle="配布要項" prompt="道新読者：毎週水～土_x000a_未購読者：毎週水～土※祝日除く_x000a__x000a_詳細は申込書下部配布要項をご覧ください" sqref="D5:F5" xr:uid="{F735BBCF-6D9B-4798-A156-AE401D457431}"/>
    <dataValidation type="whole" errorStyle="information" allowBlank="1" showInputMessage="1" showErrorMessage="1" errorTitle="定数オーバー" error="定数オーバーです。" sqref="L12:M19" xr:uid="{2C35619C-FFFA-4BB0-94B6-7A15DD406629}">
      <formula1>0</formula1>
      <formula2>F12</formula2>
    </dataValidation>
    <dataValidation allowBlank="1" showInputMessage="1" showErrorMessage="1" prompt="おびひろとうぶ" sqref="E12" xr:uid="{A461732A-072F-4660-A020-3ECB6777BFB2}"/>
  </dataValidations>
  <hyperlinks>
    <hyperlink ref="AJ5" location="表紙!A1" display="表紙へ戻る" xr:uid="{D3003587-8F93-4AF8-9219-7D487597C3E7}"/>
    <hyperlink ref="AJ7" location="実施カレンダー!A1" display="実施カレンダー!A1" xr:uid="{D233231B-E7C2-4D4F-9D1B-83FC78FF7C26}"/>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9EC1-4F7A-4F82-986C-2E714F247668}">
  <sheetPr>
    <pageSetUpPr fitToPage="1"/>
  </sheetPr>
  <dimension ref="A1:L18"/>
  <sheetViews>
    <sheetView view="pageBreakPreview" zoomScale="75" zoomScaleNormal="75" zoomScaleSheetLayoutView="75" workbookViewId="0"/>
  </sheetViews>
  <sheetFormatPr defaultColWidth="8.6640625" defaultRowHeight="18"/>
  <cols>
    <col min="1" max="1" width="9.1640625" style="537" customWidth="1"/>
    <col min="2" max="2" width="25.1640625" style="538" customWidth="1"/>
    <col min="3" max="3" width="29.4140625" style="538" customWidth="1"/>
    <col min="4" max="4" width="38.33203125" style="538" customWidth="1"/>
    <col min="5" max="5" width="20" style="538" customWidth="1"/>
    <col min="6" max="6" width="26.1640625" style="538" customWidth="1"/>
    <col min="7" max="8" width="16" style="538" customWidth="1"/>
    <col min="9" max="10" width="8.6640625" style="539"/>
    <col min="11" max="11" width="15.6640625" style="539" customWidth="1"/>
    <col min="12" max="12" width="36.1640625" style="540" customWidth="1"/>
    <col min="13" max="13" width="17.58203125" customWidth="1"/>
  </cols>
  <sheetData>
    <row r="1" spans="1:12" ht="22.5">
      <c r="A1" s="730" t="s">
        <v>691</v>
      </c>
      <c r="L1" s="740" t="s">
        <v>700</v>
      </c>
    </row>
    <row r="3" spans="1:12" ht="18" customHeight="1">
      <c r="A3" s="803" t="s">
        <v>47</v>
      </c>
      <c r="B3" s="803" t="s">
        <v>48</v>
      </c>
      <c r="C3" s="803" t="s">
        <v>49</v>
      </c>
      <c r="D3" s="803" t="s">
        <v>674</v>
      </c>
      <c r="E3" s="803"/>
      <c r="F3" s="803"/>
      <c r="G3" s="803" t="s">
        <v>50</v>
      </c>
      <c r="H3" s="803"/>
      <c r="I3" s="807" t="s">
        <v>51</v>
      </c>
      <c r="J3" s="808"/>
      <c r="K3" s="809"/>
      <c r="L3" s="803" t="s">
        <v>52</v>
      </c>
    </row>
    <row r="4" spans="1:12" ht="36" customHeight="1">
      <c r="A4" s="803"/>
      <c r="B4" s="803"/>
      <c r="C4" s="803"/>
      <c r="D4" s="545" t="s">
        <v>53</v>
      </c>
      <c r="E4" s="545" t="s">
        <v>54</v>
      </c>
      <c r="F4" s="545" t="s">
        <v>663</v>
      </c>
      <c r="G4" s="545" t="s">
        <v>675</v>
      </c>
      <c r="H4" s="545" t="s">
        <v>55</v>
      </c>
      <c r="I4" s="810"/>
      <c r="J4" s="811"/>
      <c r="K4" s="812"/>
      <c r="L4" s="803"/>
    </row>
    <row r="5" spans="1:12" ht="90" customHeight="1">
      <c r="A5" s="532" t="s">
        <v>56</v>
      </c>
      <c r="B5" s="533" t="s">
        <v>57</v>
      </c>
      <c r="C5" s="541" t="s">
        <v>58</v>
      </c>
      <c r="D5" s="693" t="s">
        <v>671</v>
      </c>
      <c r="E5" s="546" t="s">
        <v>59</v>
      </c>
      <c r="F5" s="546" t="s">
        <v>661</v>
      </c>
      <c r="G5" s="547" t="s">
        <v>662</v>
      </c>
      <c r="H5" s="547" t="s">
        <v>60</v>
      </c>
      <c r="I5" s="804" t="s">
        <v>61</v>
      </c>
      <c r="J5" s="805"/>
      <c r="K5" s="806"/>
      <c r="L5" s="547" t="s">
        <v>657</v>
      </c>
    </row>
    <row r="6" spans="1:12" ht="90" customHeight="1">
      <c r="A6" s="534" t="s">
        <v>63</v>
      </c>
      <c r="B6" s="535" t="s">
        <v>64</v>
      </c>
      <c r="C6" s="542" t="s">
        <v>65</v>
      </c>
      <c r="D6" s="693" t="s">
        <v>672</v>
      </c>
      <c r="E6" s="548" t="s">
        <v>59</v>
      </c>
      <c r="F6" s="549" t="s">
        <v>661</v>
      </c>
      <c r="G6" s="547" t="s">
        <v>662</v>
      </c>
      <c r="H6" s="549" t="s">
        <v>60</v>
      </c>
      <c r="I6" s="804" t="s">
        <v>62</v>
      </c>
      <c r="J6" s="805"/>
      <c r="K6" s="806"/>
      <c r="L6" s="549"/>
    </row>
    <row r="7" spans="1:12" ht="90" customHeight="1">
      <c r="A7" s="534" t="s">
        <v>66</v>
      </c>
      <c r="B7" s="535" t="s">
        <v>67</v>
      </c>
      <c r="C7" s="542" t="s">
        <v>68</v>
      </c>
      <c r="D7" s="693" t="s">
        <v>673</v>
      </c>
      <c r="E7" s="548" t="s">
        <v>59</v>
      </c>
      <c r="F7" s="548" t="s">
        <v>664</v>
      </c>
      <c r="G7" s="549" t="s">
        <v>665</v>
      </c>
      <c r="H7" s="549" t="s">
        <v>69</v>
      </c>
      <c r="I7" s="804" t="s">
        <v>62</v>
      </c>
      <c r="J7" s="805"/>
      <c r="K7" s="806"/>
      <c r="L7" s="549" t="s">
        <v>666</v>
      </c>
    </row>
    <row r="8" spans="1:12" ht="90" customHeight="1">
      <c r="A8" s="534" t="s">
        <v>70</v>
      </c>
      <c r="B8" s="535" t="s">
        <v>71</v>
      </c>
      <c r="C8" s="542" t="s">
        <v>72</v>
      </c>
      <c r="D8" s="548" t="s">
        <v>711</v>
      </c>
      <c r="E8" s="691" t="s">
        <v>667</v>
      </c>
      <c r="F8" s="692" t="s">
        <v>668</v>
      </c>
      <c r="G8" s="549" t="s">
        <v>665</v>
      </c>
      <c r="H8" s="549" t="s">
        <v>73</v>
      </c>
      <c r="I8" s="804" t="s">
        <v>62</v>
      </c>
      <c r="J8" s="805"/>
      <c r="K8" s="806"/>
      <c r="L8" s="694" t="s">
        <v>669</v>
      </c>
    </row>
    <row r="9" spans="1:12" ht="90" customHeight="1">
      <c r="A9" s="555" t="s">
        <v>74</v>
      </c>
      <c r="B9" s="814" t="s">
        <v>75</v>
      </c>
      <c r="C9" s="543" t="s">
        <v>76</v>
      </c>
      <c r="D9" s="741" t="s">
        <v>705</v>
      </c>
      <c r="E9" s="741" t="s">
        <v>78</v>
      </c>
      <c r="F9" s="741" t="s">
        <v>706</v>
      </c>
      <c r="G9" s="742" t="s">
        <v>707</v>
      </c>
      <c r="H9" s="742" t="s">
        <v>708</v>
      </c>
      <c r="I9" s="815" t="s">
        <v>62</v>
      </c>
      <c r="J9" s="816"/>
      <c r="K9" s="817"/>
      <c r="L9" s="550"/>
    </row>
    <row r="10" spans="1:12" ht="90" customHeight="1">
      <c r="A10" s="556" t="s">
        <v>79</v>
      </c>
      <c r="B10" s="814"/>
      <c r="C10" s="544" t="s">
        <v>80</v>
      </c>
      <c r="D10" s="743" t="s">
        <v>709</v>
      </c>
      <c r="E10" s="743" t="s">
        <v>81</v>
      </c>
      <c r="F10" s="743" t="s">
        <v>706</v>
      </c>
      <c r="G10" s="744" t="s">
        <v>710</v>
      </c>
      <c r="H10" s="744" t="s">
        <v>708</v>
      </c>
      <c r="I10" s="818" t="s">
        <v>82</v>
      </c>
      <c r="J10" s="819"/>
      <c r="K10" s="820"/>
      <c r="L10" s="551" t="s">
        <v>83</v>
      </c>
    </row>
    <row r="11" spans="1:12" ht="90" customHeight="1">
      <c r="A11" s="536" t="s">
        <v>84</v>
      </c>
      <c r="B11" s="535" t="s">
        <v>85</v>
      </c>
      <c r="C11" s="542" t="s">
        <v>86</v>
      </c>
      <c r="D11" s="548" t="s">
        <v>77</v>
      </c>
      <c r="E11" s="548" t="s">
        <v>78</v>
      </c>
      <c r="F11" s="548" t="s">
        <v>87</v>
      </c>
      <c r="G11" s="549" t="s">
        <v>665</v>
      </c>
      <c r="H11" s="549" t="s">
        <v>73</v>
      </c>
      <c r="I11" s="804" t="s">
        <v>62</v>
      </c>
      <c r="J11" s="805"/>
      <c r="K11" s="806"/>
      <c r="L11" s="549" t="s">
        <v>88</v>
      </c>
    </row>
    <row r="12" spans="1:12" ht="90" customHeight="1">
      <c r="A12" s="536" t="s">
        <v>89</v>
      </c>
      <c r="B12" s="535" t="s">
        <v>90</v>
      </c>
      <c r="C12" s="542" t="s">
        <v>91</v>
      </c>
      <c r="D12" s="548" t="s">
        <v>92</v>
      </c>
      <c r="E12" s="548" t="s">
        <v>93</v>
      </c>
      <c r="F12" s="548" t="s">
        <v>94</v>
      </c>
      <c r="G12" s="549" t="s">
        <v>670</v>
      </c>
      <c r="H12" s="549" t="s">
        <v>655</v>
      </c>
      <c r="I12" s="804" t="s">
        <v>95</v>
      </c>
      <c r="J12" s="805"/>
      <c r="K12" s="806"/>
      <c r="L12" s="549" t="s">
        <v>96</v>
      </c>
    </row>
    <row r="13" spans="1:12" ht="90" customHeight="1">
      <c r="A13" s="534" t="s">
        <v>97</v>
      </c>
      <c r="B13" s="535" t="s">
        <v>98</v>
      </c>
      <c r="C13" s="542" t="s">
        <v>99</v>
      </c>
      <c r="D13" s="547" t="s">
        <v>696</v>
      </c>
      <c r="E13" s="546" t="s">
        <v>697</v>
      </c>
      <c r="F13" s="546" t="s">
        <v>690</v>
      </c>
      <c r="G13" s="549" t="s">
        <v>665</v>
      </c>
      <c r="H13" s="549" t="s">
        <v>73</v>
      </c>
      <c r="I13" s="804" t="s">
        <v>62</v>
      </c>
      <c r="J13" s="805"/>
      <c r="K13" s="806"/>
      <c r="L13" s="549" t="s">
        <v>698</v>
      </c>
    </row>
    <row r="14" spans="1:12">
      <c r="A14"/>
      <c r="B14"/>
      <c r="C14"/>
      <c r="D14"/>
      <c r="E14"/>
      <c r="F14"/>
      <c r="G14"/>
      <c r="H14"/>
      <c r="I14"/>
      <c r="J14"/>
      <c r="K14"/>
      <c r="L14"/>
    </row>
    <row r="15" spans="1:12" ht="20">
      <c r="A15" s="821" t="s">
        <v>693</v>
      </c>
      <c r="B15" s="821"/>
      <c r="C15" s="821"/>
      <c r="D15" s="821"/>
      <c r="E15" s="821"/>
      <c r="F15" s="821"/>
      <c r="G15" s="821"/>
      <c r="H15" s="821"/>
      <c r="I15" s="821"/>
      <c r="J15" s="821"/>
      <c r="K15" s="821"/>
      <c r="L15" s="821"/>
    </row>
    <row r="16" spans="1:12" ht="20">
      <c r="A16" s="813" t="s">
        <v>676</v>
      </c>
      <c r="B16" s="813"/>
      <c r="C16" s="813"/>
      <c r="D16" s="813"/>
      <c r="E16" s="813"/>
      <c r="F16" s="813"/>
      <c r="G16" s="813"/>
      <c r="H16" s="813"/>
      <c r="I16" s="813"/>
      <c r="J16" s="813"/>
      <c r="K16" s="813"/>
      <c r="L16" s="813"/>
    </row>
    <row r="17" spans="1:12" ht="19.75" customHeight="1">
      <c r="A17" s="813" t="s">
        <v>659</v>
      </c>
      <c r="B17" s="813"/>
      <c r="C17" s="813"/>
      <c r="D17" s="813"/>
      <c r="E17" s="813"/>
      <c r="F17" s="813"/>
      <c r="G17" s="813"/>
      <c r="H17" s="813"/>
      <c r="I17" s="813"/>
      <c r="J17" s="813"/>
      <c r="K17" s="813"/>
      <c r="L17" s="813"/>
    </row>
    <row r="18" spans="1:12" ht="20">
      <c r="A18" s="813" t="s">
        <v>660</v>
      </c>
      <c r="B18" s="813"/>
      <c r="C18" s="813"/>
      <c r="D18" s="813"/>
      <c r="E18" s="813"/>
      <c r="F18" s="813"/>
      <c r="G18" s="813"/>
      <c r="H18" s="813"/>
      <c r="I18" s="813"/>
      <c r="J18" s="813"/>
      <c r="K18" s="813"/>
      <c r="L18" s="813"/>
    </row>
  </sheetData>
  <sheetProtection algorithmName="SHA-512" hashValue="wuIDfR/O9TSt53xg5d7kEYtuInBV1o2EhPEyr/x+x4/gmECA62zNSMHurih7CTADYH7IHoWUB6+uXbbsZqIadQ==" saltValue="NtJ0DnG6Lhn9Mpt2/nEsOw==" spinCount="100000" sheet="1" scenarios="1" formatCells="0" autoFilter="0"/>
  <mergeCells count="21">
    <mergeCell ref="A17:L17"/>
    <mergeCell ref="A18:L18"/>
    <mergeCell ref="B9:B10"/>
    <mergeCell ref="I9:K9"/>
    <mergeCell ref="I10:K10"/>
    <mergeCell ref="A16:L16"/>
    <mergeCell ref="I11:K11"/>
    <mergeCell ref="I12:K12"/>
    <mergeCell ref="I13:K13"/>
    <mergeCell ref="A15:L15"/>
    <mergeCell ref="L3:L4"/>
    <mergeCell ref="I5:K5"/>
    <mergeCell ref="I7:K7"/>
    <mergeCell ref="I6:K6"/>
    <mergeCell ref="I8:K8"/>
    <mergeCell ref="I3:K4"/>
    <mergeCell ref="A3:A4"/>
    <mergeCell ref="B3:B4"/>
    <mergeCell ref="C3:C4"/>
    <mergeCell ref="D3:F3"/>
    <mergeCell ref="G3:H3"/>
  </mergeCells>
  <phoneticPr fontId="3"/>
  <hyperlinks>
    <hyperlink ref="C5" location="'1-A.札幌市 【dDe】'!A1" display="道新デリバリーエクスプレス（dDe）" xr:uid="{909EFB1D-62D6-464F-B1CC-F3C095060ADB}"/>
    <hyperlink ref="C7" location="'2-D.苫小牧市 【道新とまこまいイースト】'!Print_Area" display="道新とまこまいイースト" xr:uid="{05D3C75D-6BA5-408F-B175-BE1649A2B959}"/>
    <hyperlink ref="C6" location="'2-C.恵庭市 【dDeえにわ】'!A1" display="道新デリバリーエクスプレスえにわ（dDeえにわ）" xr:uid="{F2D4416D-D8FC-4766-9B07-D7C431FE11F7}"/>
    <hyperlink ref="C8" location="'5-E.函館市・北斗市・七飯町 【函館HIT】'!Print_Area" display="函館HIT" xr:uid="{C1991EE8-84B5-4B14-B668-D2D1AD5BED15}"/>
    <hyperlink ref="C9" location="'7-F.旭川市・東神楽町 【旭川あかり】'!Print_Area" display="旭川あかり" xr:uid="{13BE3307-F968-421F-8862-22C9708AE3CA}"/>
    <hyperlink ref="C10" location="'7-F2.旭川市・東神楽町 【旭川全戸】'!Print_Area" display="旭川全戸配布" xr:uid="{271DC9C6-70DA-4AAE-A89F-A8604D1E989F}"/>
    <hyperlink ref="C11" location="'10-G.釧路市・釧路町 【釧路Fit PRESS】'!Print_Area" display="釧路Fit PRESS" xr:uid="{67814D28-3963-4390-8CFC-D595AECB223B}"/>
    <hyperlink ref="C12" location="'10-H.中標津町 【なかしべつDパック】'!Print_Area" display="なかしべつDパック" xr:uid="{02787012-B13D-4CC1-94A6-470DABF9C488}"/>
    <hyperlink ref="C13" location="'11-I.帯広市・幕別町・音更町・芽室町 【帯広EX】'!A1" display="帯広EXシステム" xr:uid="{65D67955-EC7B-48F6-BCD5-FB76D9F32210}"/>
  </hyperlinks>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C6A4-5F25-4F36-B5A6-22F786421B72}">
  <sheetPr>
    <tabColor rgb="FFFF0000"/>
    <pageSetUpPr fitToPage="1"/>
  </sheetPr>
  <dimension ref="A1:BG5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0.082031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854" t="s">
        <v>100</v>
      </c>
      <c r="B2" s="855"/>
      <c r="C2" s="856" t="s">
        <v>101</v>
      </c>
      <c r="D2" s="857"/>
      <c r="E2" s="857"/>
      <c r="F2" s="857"/>
      <c r="G2" s="855"/>
      <c r="H2" s="157"/>
      <c r="I2" s="52"/>
      <c r="J2" s="156"/>
      <c r="K2" s="156"/>
      <c r="L2" s="873">
        <v>46235</v>
      </c>
      <c r="M2" s="873"/>
      <c r="N2" s="155" t="s">
        <v>102</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67" t="s">
        <v>106</v>
      </c>
      <c r="E4" s="859"/>
      <c r="F4" s="870"/>
      <c r="G4" s="867" t="s">
        <v>107</v>
      </c>
      <c r="H4" s="859"/>
      <c r="I4" s="859"/>
      <c r="J4" s="859"/>
      <c r="K4" s="859"/>
      <c r="L4" s="859"/>
      <c r="M4" s="859"/>
      <c r="N4" s="859"/>
      <c r="O4" s="859"/>
      <c r="P4" s="859"/>
      <c r="Q4" s="859"/>
      <c r="R4" s="859"/>
      <c r="S4" s="859"/>
      <c r="T4" s="859"/>
      <c r="U4" s="858" t="s">
        <v>108</v>
      </c>
      <c r="V4" s="859"/>
      <c r="W4" s="859"/>
      <c r="X4" s="867" t="s">
        <v>109</v>
      </c>
      <c r="Y4" s="859"/>
      <c r="Z4" s="884"/>
      <c r="AA4" s="148" t="s">
        <v>3</v>
      </c>
      <c r="AB4" s="147"/>
      <c r="AC4" s="147"/>
      <c r="AD4" s="878" t="s">
        <v>110</v>
      </c>
      <c r="AE4" s="878"/>
      <c r="AF4" s="878"/>
      <c r="AG4" s="878"/>
      <c r="AH4" s="146" t="s">
        <v>111</v>
      </c>
      <c r="AI4" s="61"/>
      <c r="AJ4" s="61"/>
      <c r="AK4" s="61"/>
      <c r="AL4" s="61"/>
    </row>
    <row r="5" spans="1:38" ht="24.75" customHeight="1" thickBot="1">
      <c r="A5" s="830"/>
      <c r="B5" s="831"/>
      <c r="C5" s="832"/>
      <c r="D5" s="871"/>
      <c r="E5" s="872"/>
      <c r="F5" s="872"/>
      <c r="G5" s="849">
        <f>表紙!D6</f>
        <v>0</v>
      </c>
      <c r="H5" s="850"/>
      <c r="I5" s="850"/>
      <c r="J5" s="850"/>
      <c r="K5" s="850"/>
      <c r="L5" s="850"/>
      <c r="M5" s="850"/>
      <c r="N5" s="850"/>
      <c r="O5" s="850"/>
      <c r="P5" s="850"/>
      <c r="Q5" s="850"/>
      <c r="R5" s="850"/>
      <c r="S5" s="850"/>
      <c r="T5" s="851"/>
      <c r="U5" s="865">
        <f>表紙!D7</f>
        <v>0</v>
      </c>
      <c r="V5" s="866"/>
      <c r="W5" s="866"/>
      <c r="X5" s="860">
        <f>表紙!D8</f>
        <v>0</v>
      </c>
      <c r="Y5" s="861"/>
      <c r="Z5" s="862"/>
      <c r="AA5" s="145">
        <f>表紙!K4</f>
        <v>0</v>
      </c>
      <c r="AB5" s="144"/>
      <c r="AC5" s="144"/>
      <c r="AD5" s="881">
        <f>表紙!L4</f>
        <v>0</v>
      </c>
      <c r="AE5" s="882"/>
      <c r="AF5" s="882"/>
      <c r="AG5" s="883"/>
      <c r="AH5" s="143">
        <f>表紙!P4</f>
        <v>0</v>
      </c>
      <c r="AI5" s="66"/>
      <c r="AJ5" s="847" t="s">
        <v>112</v>
      </c>
      <c r="AK5" s="847"/>
      <c r="AL5" s="847"/>
    </row>
    <row r="6" spans="1:38" ht="13.5" customHeight="1" thickTop="1">
      <c r="A6" s="142" t="s">
        <v>113</v>
      </c>
      <c r="B6" s="141"/>
      <c r="C6" s="140"/>
      <c r="D6" s="874" t="s">
        <v>114</v>
      </c>
      <c r="E6" s="875"/>
      <c r="F6" s="876"/>
      <c r="G6" s="874" t="s">
        <v>115</v>
      </c>
      <c r="H6" s="875"/>
      <c r="I6" s="875"/>
      <c r="J6" s="875"/>
      <c r="K6" s="875"/>
      <c r="L6" s="876"/>
      <c r="M6" s="877" t="s">
        <v>116</v>
      </c>
      <c r="N6" s="863"/>
      <c r="O6" s="863" t="s">
        <v>117</v>
      </c>
      <c r="P6" s="863"/>
      <c r="Q6" s="863"/>
      <c r="R6" s="863"/>
      <c r="S6" s="863"/>
      <c r="T6" s="863"/>
      <c r="U6" s="863"/>
      <c r="V6" s="864"/>
      <c r="W6" s="139"/>
      <c r="X6" s="867" t="s">
        <v>118</v>
      </c>
      <c r="Y6" s="859"/>
      <c r="Z6" s="859"/>
      <c r="AA6" s="887" t="s">
        <v>119</v>
      </c>
      <c r="AB6" s="888"/>
      <c r="AC6" s="888"/>
      <c r="AD6" s="888"/>
      <c r="AE6" s="888"/>
      <c r="AF6" s="888"/>
      <c r="AG6" s="888"/>
      <c r="AH6" s="889"/>
      <c r="AI6" s="61"/>
      <c r="AJ6" s="61"/>
      <c r="AK6" s="61"/>
      <c r="AL6" s="61"/>
    </row>
    <row r="7" spans="1:38" ht="24.75" customHeight="1" thickBot="1">
      <c r="A7" s="830"/>
      <c r="B7" s="895"/>
      <c r="C7" s="896"/>
      <c r="D7" s="833">
        <f>SUM(G7,'1-A2.札幌・北広島・石狩市 【dDe】'!G7)</f>
        <v>0</v>
      </c>
      <c r="E7" s="834"/>
      <c r="F7" s="835"/>
      <c r="G7" s="833">
        <f>SUM(M7,O7)</f>
        <v>0</v>
      </c>
      <c r="H7" s="834"/>
      <c r="I7" s="834"/>
      <c r="J7" s="834"/>
      <c r="K7" s="834"/>
      <c r="L7" s="835"/>
      <c r="M7" s="894">
        <f>SUM(M11:M36,AG11:AG29)</f>
        <v>0</v>
      </c>
      <c r="N7" s="843"/>
      <c r="O7" s="843">
        <f>SUM(N11:N36,AH11:AH29)</f>
        <v>0</v>
      </c>
      <c r="P7" s="843"/>
      <c r="Q7" s="843"/>
      <c r="R7" s="843"/>
      <c r="S7" s="843"/>
      <c r="T7" s="843"/>
      <c r="U7" s="843"/>
      <c r="V7" s="844"/>
      <c r="W7" s="138"/>
      <c r="X7" s="879">
        <f>表紙!D9</f>
        <v>0</v>
      </c>
      <c r="Y7" s="880"/>
      <c r="Z7" s="880"/>
      <c r="AA7" s="885">
        <f>表紙!D10</f>
        <v>0</v>
      </c>
      <c r="AB7" s="866"/>
      <c r="AC7" s="866"/>
      <c r="AD7" s="866"/>
      <c r="AE7" s="866"/>
      <c r="AF7" s="866"/>
      <c r="AG7" s="866"/>
      <c r="AH7" s="886"/>
      <c r="AI7" s="52"/>
      <c r="AJ7" s="847" t="s">
        <v>120</v>
      </c>
      <c r="AK7" s="847"/>
      <c r="AL7" s="847"/>
    </row>
    <row r="8" spans="1:38" ht="11"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121</v>
      </c>
      <c r="B9" s="580"/>
      <c r="C9" s="580"/>
      <c r="D9" s="580"/>
      <c r="E9" s="580"/>
      <c r="F9" s="580"/>
      <c r="G9" s="580"/>
      <c r="H9" s="67"/>
      <c r="I9" s="132"/>
      <c r="J9" s="132"/>
      <c r="K9" s="132"/>
      <c r="L9" s="67"/>
      <c r="M9" s="131" t="s">
        <v>122</v>
      </c>
      <c r="N9" s="130">
        <f>SUM(M7,'1-A2.札幌・北広島・石狩市 【dDe】'!M7)</f>
        <v>0</v>
      </c>
      <c r="O9" s="897" t="s">
        <v>123</v>
      </c>
      <c r="P9" s="897"/>
      <c r="Q9" s="897"/>
      <c r="R9" s="897"/>
      <c r="S9" s="897"/>
      <c r="T9" s="897"/>
      <c r="U9" s="848">
        <f>SUM(O7,'1-A2.札幌・北広島・石狩市 【dDe】'!O7)</f>
        <v>0</v>
      </c>
      <c r="V9" s="848"/>
      <c r="W9" s="67"/>
      <c r="X9" s="67"/>
      <c r="Y9" s="67"/>
      <c r="Z9" s="67"/>
      <c r="AA9" s="67"/>
      <c r="AB9" s="67"/>
      <c r="AC9" s="67"/>
      <c r="AD9" s="67"/>
      <c r="AE9" s="67"/>
      <c r="AF9" s="67"/>
      <c r="AG9" s="67"/>
      <c r="AH9" s="67"/>
      <c r="AI9" s="61"/>
      <c r="AJ9" s="61"/>
      <c r="AK9" s="61"/>
      <c r="AL9" s="61"/>
    </row>
    <row r="10" spans="1:38" ht="15.75" customHeight="1">
      <c r="A10" s="836" t="s">
        <v>124</v>
      </c>
      <c r="B10" s="837"/>
      <c r="C10" s="838" t="s">
        <v>125</v>
      </c>
      <c r="D10" s="837"/>
      <c r="E10" s="457" t="s">
        <v>126</v>
      </c>
      <c r="F10" s="125" t="s">
        <v>127</v>
      </c>
      <c r="G10" s="126" t="s">
        <v>128</v>
      </c>
      <c r="H10" s="121" t="s">
        <v>129</v>
      </c>
      <c r="I10" s="129"/>
      <c r="J10" s="129"/>
      <c r="K10" s="128"/>
      <c r="L10" s="127" t="s">
        <v>130</v>
      </c>
      <c r="M10" s="120" t="s">
        <v>131</v>
      </c>
      <c r="N10" s="119" t="s">
        <v>132</v>
      </c>
      <c r="O10" s="61"/>
      <c r="P10" s="61"/>
      <c r="Q10" s="61"/>
      <c r="R10" s="61"/>
      <c r="S10" s="61"/>
      <c r="T10" s="61"/>
      <c r="U10" s="836" t="s">
        <v>124</v>
      </c>
      <c r="V10" s="837"/>
      <c r="W10" s="838" t="s">
        <v>125</v>
      </c>
      <c r="X10" s="837"/>
      <c r="Y10" s="457"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68" t="s">
        <v>134</v>
      </c>
      <c r="B11" s="893"/>
      <c r="C11" s="845">
        <v>1010</v>
      </c>
      <c r="D11" s="846"/>
      <c r="E11" s="504" t="s">
        <v>135</v>
      </c>
      <c r="F11" s="481">
        <v>4100</v>
      </c>
      <c r="G11" s="89">
        <v>5620</v>
      </c>
      <c r="H11" s="108" t="s">
        <v>136</v>
      </c>
      <c r="I11" s="118"/>
      <c r="J11" s="118"/>
      <c r="K11" s="117"/>
      <c r="L11" s="85">
        <f>SUM(M11,N11)</f>
        <v>0</v>
      </c>
      <c r="M11" s="116"/>
      <c r="N11" s="103"/>
      <c r="O11" s="71" t="s">
        <v>137</v>
      </c>
      <c r="P11" s="61"/>
      <c r="Q11" s="68"/>
      <c r="R11" s="66"/>
      <c r="S11" s="61"/>
      <c r="T11" s="61"/>
      <c r="U11" s="868" t="s">
        <v>134</v>
      </c>
      <c r="V11" s="869"/>
      <c r="W11" s="845">
        <v>3020</v>
      </c>
      <c r="X11" s="846"/>
      <c r="Y11" s="504" t="s">
        <v>138</v>
      </c>
      <c r="Z11" s="481">
        <v>2890</v>
      </c>
      <c r="AA11" s="89">
        <v>4150</v>
      </c>
      <c r="AB11" s="101" t="s">
        <v>139</v>
      </c>
      <c r="AC11" s="100"/>
      <c r="AD11" s="100"/>
      <c r="AE11" s="100"/>
      <c r="AF11" s="99">
        <f t="shared" ref="AF11:AF29" si="0">SUM(AG11,AH11)</f>
        <v>0</v>
      </c>
      <c r="AG11" s="116"/>
      <c r="AH11" s="83"/>
      <c r="AI11" s="71" t="s">
        <v>140</v>
      </c>
      <c r="AJ11" s="66"/>
      <c r="AK11" s="61"/>
      <c r="AL11" s="61"/>
    </row>
    <row r="12" spans="1:38" ht="15.75" customHeight="1">
      <c r="A12" s="839" t="s">
        <v>141</v>
      </c>
      <c r="B12" s="840"/>
      <c r="C12" s="824">
        <v>1020</v>
      </c>
      <c r="D12" s="825"/>
      <c r="E12" s="503" t="s">
        <v>142</v>
      </c>
      <c r="F12" s="481">
        <v>6710</v>
      </c>
      <c r="G12" s="89">
        <v>6600</v>
      </c>
      <c r="H12" s="88" t="s">
        <v>143</v>
      </c>
      <c r="I12" s="87"/>
      <c r="J12" s="87"/>
      <c r="K12" s="86"/>
      <c r="L12" s="85">
        <f>SUM(M12,N12)</f>
        <v>0</v>
      </c>
      <c r="M12" s="84"/>
      <c r="N12" s="83"/>
      <c r="O12" s="71" t="s">
        <v>137</v>
      </c>
      <c r="P12" s="61"/>
      <c r="Q12" s="68"/>
      <c r="R12" s="66"/>
      <c r="S12" s="61"/>
      <c r="T12" s="61"/>
      <c r="U12" s="839" t="s">
        <v>144</v>
      </c>
      <c r="V12" s="840"/>
      <c r="W12" s="824">
        <v>3030</v>
      </c>
      <c r="X12" s="825"/>
      <c r="Y12" s="503" t="s">
        <v>145</v>
      </c>
      <c r="Z12" s="481">
        <v>2760</v>
      </c>
      <c r="AA12" s="102">
        <v>4230</v>
      </c>
      <c r="AB12" s="101" t="s">
        <v>146</v>
      </c>
      <c r="AC12" s="100"/>
      <c r="AD12" s="100"/>
      <c r="AE12" s="100"/>
      <c r="AF12" s="99">
        <f t="shared" si="0"/>
        <v>0</v>
      </c>
      <c r="AG12" s="84"/>
      <c r="AH12" s="83"/>
      <c r="AI12" s="71" t="s">
        <v>140</v>
      </c>
      <c r="AJ12" s="66"/>
      <c r="AK12" s="61"/>
      <c r="AL12" s="61"/>
    </row>
    <row r="13" spans="1:38" ht="15.75" customHeight="1">
      <c r="A13" s="839"/>
      <c r="B13" s="840"/>
      <c r="C13" s="841">
        <v>1025</v>
      </c>
      <c r="D13" s="842"/>
      <c r="E13" s="505" t="s">
        <v>147</v>
      </c>
      <c r="F13" s="852" t="s">
        <v>148</v>
      </c>
      <c r="G13" s="852"/>
      <c r="H13" s="852"/>
      <c r="I13" s="852"/>
      <c r="J13" s="852"/>
      <c r="K13" s="852"/>
      <c r="L13" s="852"/>
      <c r="M13" s="852"/>
      <c r="N13" s="853"/>
      <c r="O13" s="71" t="s">
        <v>137</v>
      </c>
      <c r="P13" s="61"/>
      <c r="Q13" s="68"/>
      <c r="R13" s="66"/>
      <c r="S13" s="61"/>
      <c r="T13" s="61"/>
      <c r="U13" s="839"/>
      <c r="V13" s="840"/>
      <c r="W13" s="824">
        <v>3040</v>
      </c>
      <c r="X13" s="825"/>
      <c r="Y13" s="503" t="s">
        <v>149</v>
      </c>
      <c r="Z13" s="481">
        <v>2770</v>
      </c>
      <c r="AA13" s="102">
        <v>9700</v>
      </c>
      <c r="AB13" s="101" t="s">
        <v>150</v>
      </c>
      <c r="AC13" s="100"/>
      <c r="AD13" s="100"/>
      <c r="AE13" s="100"/>
      <c r="AF13" s="99">
        <f t="shared" si="0"/>
        <v>0</v>
      </c>
      <c r="AG13" s="84"/>
      <c r="AH13" s="83"/>
      <c r="AI13" s="71" t="s">
        <v>140</v>
      </c>
      <c r="AJ13" s="66"/>
      <c r="AK13" s="61"/>
      <c r="AL13" s="61"/>
    </row>
    <row r="14" spans="1:38" ht="15.75" customHeight="1">
      <c r="A14" s="839"/>
      <c r="B14" s="840"/>
      <c r="C14" s="824">
        <v>1040</v>
      </c>
      <c r="D14" s="825"/>
      <c r="E14" s="503" t="s">
        <v>151</v>
      </c>
      <c r="F14" s="481">
        <v>2180</v>
      </c>
      <c r="G14" s="89">
        <v>6000</v>
      </c>
      <c r="H14" s="88" t="s">
        <v>152</v>
      </c>
      <c r="I14" s="87"/>
      <c r="J14" s="87"/>
      <c r="K14" s="86"/>
      <c r="L14" s="85">
        <f t="shared" ref="L14:L22" si="1">SUM(M14,N14)</f>
        <v>0</v>
      </c>
      <c r="M14" s="84"/>
      <c r="N14" s="83"/>
      <c r="O14" s="71" t="s">
        <v>137</v>
      </c>
      <c r="P14" s="61"/>
      <c r="Q14" s="68"/>
      <c r="R14" s="66"/>
      <c r="S14" s="61"/>
      <c r="T14" s="61"/>
      <c r="U14" s="839"/>
      <c r="V14" s="840"/>
      <c r="W14" s="824">
        <v>3041</v>
      </c>
      <c r="X14" s="825"/>
      <c r="Y14" s="503" t="s">
        <v>153</v>
      </c>
      <c r="Z14" s="481">
        <v>1790</v>
      </c>
      <c r="AA14" s="102">
        <v>3200</v>
      </c>
      <c r="AB14" s="101" t="s">
        <v>154</v>
      </c>
      <c r="AC14" s="100"/>
      <c r="AD14" s="100"/>
      <c r="AE14" s="100"/>
      <c r="AF14" s="99">
        <f t="shared" si="0"/>
        <v>0</v>
      </c>
      <c r="AG14" s="84"/>
      <c r="AH14" s="83"/>
      <c r="AI14" s="71" t="s">
        <v>140</v>
      </c>
      <c r="AJ14" s="66"/>
      <c r="AK14" s="61"/>
      <c r="AL14" s="61"/>
    </row>
    <row r="15" spans="1:38" ht="15.75" customHeight="1">
      <c r="A15" s="839"/>
      <c r="B15" s="840"/>
      <c r="C15" s="824">
        <v>1070</v>
      </c>
      <c r="D15" s="825"/>
      <c r="E15" s="503" t="s">
        <v>155</v>
      </c>
      <c r="F15" s="481">
        <v>1880</v>
      </c>
      <c r="G15" s="89">
        <v>5000</v>
      </c>
      <c r="H15" s="88" t="s">
        <v>156</v>
      </c>
      <c r="I15" s="87"/>
      <c r="J15" s="87"/>
      <c r="K15" s="86"/>
      <c r="L15" s="85">
        <f t="shared" si="1"/>
        <v>0</v>
      </c>
      <c r="M15" s="84"/>
      <c r="N15" s="83"/>
      <c r="O15" s="71" t="s">
        <v>137</v>
      </c>
      <c r="P15" s="61"/>
      <c r="Q15" s="68"/>
      <c r="R15" s="66"/>
      <c r="S15" s="61"/>
      <c r="T15" s="61"/>
      <c r="U15" s="94" t="s">
        <v>157</v>
      </c>
      <c r="V15" s="112"/>
      <c r="W15" s="824">
        <v>3050</v>
      </c>
      <c r="X15" s="825"/>
      <c r="Y15" s="503" t="s">
        <v>158</v>
      </c>
      <c r="Z15" s="481">
        <v>4000</v>
      </c>
      <c r="AA15" s="102">
        <v>6400</v>
      </c>
      <c r="AB15" s="101" t="s">
        <v>159</v>
      </c>
      <c r="AC15" s="100"/>
      <c r="AD15" s="100"/>
      <c r="AE15" s="100"/>
      <c r="AF15" s="99">
        <f t="shared" si="0"/>
        <v>0</v>
      </c>
      <c r="AG15" s="84"/>
      <c r="AH15" s="83"/>
      <c r="AI15" s="71" t="s">
        <v>140</v>
      </c>
      <c r="AJ15" s="66"/>
      <c r="AK15" s="61"/>
      <c r="AL15" s="61"/>
    </row>
    <row r="16" spans="1:38" ht="15.75" customHeight="1">
      <c r="A16" s="839"/>
      <c r="B16" s="840"/>
      <c r="C16" s="824">
        <v>1080</v>
      </c>
      <c r="D16" s="825"/>
      <c r="E16" s="503" t="s">
        <v>160</v>
      </c>
      <c r="F16" s="481">
        <v>3740</v>
      </c>
      <c r="G16" s="89">
        <v>7920</v>
      </c>
      <c r="H16" s="88" t="s">
        <v>161</v>
      </c>
      <c r="I16" s="87"/>
      <c r="J16" s="87"/>
      <c r="K16" s="86"/>
      <c r="L16" s="85">
        <f t="shared" si="1"/>
        <v>0</v>
      </c>
      <c r="M16" s="84"/>
      <c r="N16" s="83"/>
      <c r="O16" s="71" t="s">
        <v>137</v>
      </c>
      <c r="P16" s="61"/>
      <c r="Q16" s="68"/>
      <c r="R16" s="66"/>
      <c r="S16" s="61"/>
      <c r="T16" s="61"/>
      <c r="U16" s="94" t="s">
        <v>162</v>
      </c>
      <c r="V16" s="91">
        <f>SUM(Z11:Z18)</f>
        <v>20060</v>
      </c>
      <c r="W16" s="824">
        <v>3060</v>
      </c>
      <c r="X16" s="825"/>
      <c r="Y16" s="503" t="s">
        <v>163</v>
      </c>
      <c r="Z16" s="481">
        <v>2660</v>
      </c>
      <c r="AA16" s="102">
        <v>3440</v>
      </c>
      <c r="AB16" s="101" t="s">
        <v>164</v>
      </c>
      <c r="AC16" s="100"/>
      <c r="AD16" s="100"/>
      <c r="AE16" s="100"/>
      <c r="AF16" s="99">
        <f t="shared" si="0"/>
        <v>0</v>
      </c>
      <c r="AG16" s="84"/>
      <c r="AH16" s="83"/>
      <c r="AI16" s="71" t="s">
        <v>140</v>
      </c>
      <c r="AJ16" s="66"/>
      <c r="AK16" s="61"/>
      <c r="AL16" s="61"/>
    </row>
    <row r="17" spans="1:59" ht="15.75" customHeight="1">
      <c r="A17" s="839"/>
      <c r="B17" s="840"/>
      <c r="C17" s="824">
        <v>1090</v>
      </c>
      <c r="D17" s="825"/>
      <c r="E17" s="503" t="s">
        <v>165</v>
      </c>
      <c r="F17" s="481">
        <v>2840</v>
      </c>
      <c r="G17" s="89">
        <v>5700</v>
      </c>
      <c r="H17" s="88" t="s">
        <v>166</v>
      </c>
      <c r="I17" s="87"/>
      <c r="J17" s="87"/>
      <c r="K17" s="86"/>
      <c r="L17" s="85">
        <f t="shared" si="1"/>
        <v>0</v>
      </c>
      <c r="M17" s="84"/>
      <c r="N17" s="83"/>
      <c r="O17" s="71" t="s">
        <v>137</v>
      </c>
      <c r="P17" s="61"/>
      <c r="Q17" s="68"/>
      <c r="R17" s="66"/>
      <c r="S17" s="61"/>
      <c r="T17" s="61"/>
      <c r="U17" s="92" t="s">
        <v>167</v>
      </c>
      <c r="V17" s="91">
        <f>SUM(AA11:AA17)</f>
        <v>33650</v>
      </c>
      <c r="W17" s="824">
        <v>3070</v>
      </c>
      <c r="X17" s="825"/>
      <c r="Y17" s="503" t="s">
        <v>168</v>
      </c>
      <c r="Z17" s="481">
        <v>2980</v>
      </c>
      <c r="AA17" s="102">
        <v>2530</v>
      </c>
      <c r="AB17" s="101" t="s">
        <v>169</v>
      </c>
      <c r="AC17" s="100"/>
      <c r="AD17" s="100"/>
      <c r="AE17" s="100"/>
      <c r="AF17" s="99">
        <f t="shared" si="0"/>
        <v>0</v>
      </c>
      <c r="AG17" s="84"/>
      <c r="AH17" s="83"/>
      <c r="AI17" s="71" t="s">
        <v>140</v>
      </c>
      <c r="AJ17" s="66"/>
      <c r="AK17" s="61"/>
      <c r="AL17" s="61"/>
    </row>
    <row r="18" spans="1:59" ht="15.75" customHeight="1">
      <c r="A18" s="94" t="s">
        <v>157</v>
      </c>
      <c r="B18" s="448"/>
      <c r="C18" s="824">
        <v>1100</v>
      </c>
      <c r="D18" s="825"/>
      <c r="E18" s="503" t="s">
        <v>170</v>
      </c>
      <c r="F18" s="481">
        <v>2230</v>
      </c>
      <c r="G18" s="89">
        <v>3900</v>
      </c>
      <c r="H18" s="88" t="s">
        <v>171</v>
      </c>
      <c r="I18" s="87"/>
      <c r="J18" s="87"/>
      <c r="K18" s="86"/>
      <c r="L18" s="85">
        <f t="shared" si="1"/>
        <v>0</v>
      </c>
      <c r="M18" s="84"/>
      <c r="N18" s="83"/>
      <c r="O18" s="71" t="s">
        <v>137</v>
      </c>
      <c r="P18" s="61"/>
      <c r="Q18" s="68"/>
      <c r="R18" s="66"/>
      <c r="S18" s="61"/>
      <c r="T18" s="61"/>
      <c r="U18" s="497" t="s">
        <v>45</v>
      </c>
      <c r="V18" s="485">
        <f>SUM(V16:V17)</f>
        <v>53710</v>
      </c>
      <c r="W18" s="822">
        <v>3080</v>
      </c>
      <c r="X18" s="823"/>
      <c r="Y18" s="486" t="s">
        <v>172</v>
      </c>
      <c r="Z18" s="482">
        <v>210</v>
      </c>
      <c r="AA18" s="498">
        <v>0</v>
      </c>
      <c r="AB18" s="488" t="s">
        <v>173</v>
      </c>
      <c r="AC18" s="489"/>
      <c r="AD18" s="489"/>
      <c r="AE18" s="489"/>
      <c r="AF18" s="490">
        <f t="shared" si="0"/>
        <v>0</v>
      </c>
      <c r="AG18" s="491"/>
      <c r="AH18" s="499"/>
      <c r="AI18" s="71" t="s">
        <v>140</v>
      </c>
      <c r="AJ18" s="66"/>
      <c r="AK18" s="61"/>
      <c r="AL18" s="61"/>
      <c r="AN18" s="476"/>
      <c r="AO18" s="477"/>
      <c r="AP18" s="53"/>
      <c r="AQ18" s="474"/>
      <c r="AR18" s="474"/>
      <c r="AS18" s="474"/>
    </row>
    <row r="19" spans="1:59" ht="15.75" customHeight="1">
      <c r="A19" s="94" t="s">
        <v>162</v>
      </c>
      <c r="B19" s="91">
        <f>SUM(F11:F21)</f>
        <v>31840</v>
      </c>
      <c r="C19" s="824">
        <v>1110</v>
      </c>
      <c r="D19" s="825"/>
      <c r="E19" s="503" t="s">
        <v>174</v>
      </c>
      <c r="F19" s="481">
        <v>2250</v>
      </c>
      <c r="G19" s="89">
        <v>7220</v>
      </c>
      <c r="H19" s="88" t="s">
        <v>175</v>
      </c>
      <c r="I19" s="87"/>
      <c r="J19" s="87"/>
      <c r="K19" s="86"/>
      <c r="L19" s="85">
        <f t="shared" si="1"/>
        <v>0</v>
      </c>
      <c r="M19" s="84"/>
      <c r="N19" s="83"/>
      <c r="O19" s="71" t="s">
        <v>137</v>
      </c>
      <c r="P19" s="61"/>
      <c r="Q19" s="68"/>
      <c r="R19" s="66"/>
      <c r="S19" s="61"/>
      <c r="T19" s="61"/>
      <c r="U19" s="839" t="s">
        <v>176</v>
      </c>
      <c r="V19" s="840"/>
      <c r="W19" s="827">
        <v>4010</v>
      </c>
      <c r="X19" s="828"/>
      <c r="Y19" s="503" t="s">
        <v>177</v>
      </c>
      <c r="Z19" s="481">
        <v>3200</v>
      </c>
      <c r="AA19" s="89">
        <v>9800</v>
      </c>
      <c r="AB19" s="183" t="s">
        <v>178</v>
      </c>
      <c r="AC19" s="182"/>
      <c r="AD19" s="182"/>
      <c r="AE19" s="182"/>
      <c r="AF19" s="181">
        <f t="shared" si="0"/>
        <v>0</v>
      </c>
      <c r="AG19" s="104"/>
      <c r="AH19" s="103"/>
      <c r="AI19" s="71" t="s">
        <v>140</v>
      </c>
      <c r="AJ19" s="66"/>
      <c r="AK19" s="61"/>
      <c r="AL19" s="61"/>
    </row>
    <row r="20" spans="1:59" ht="15.75" customHeight="1">
      <c r="A20" s="92" t="s">
        <v>167</v>
      </c>
      <c r="B20" s="91">
        <f>SUM(G11:G21)</f>
        <v>57870</v>
      </c>
      <c r="C20" s="824">
        <v>1120</v>
      </c>
      <c r="D20" s="825"/>
      <c r="E20" s="503" t="s">
        <v>179</v>
      </c>
      <c r="F20" s="481">
        <v>2310</v>
      </c>
      <c r="G20" s="89">
        <v>4000</v>
      </c>
      <c r="H20" s="88" t="s">
        <v>180</v>
      </c>
      <c r="I20" s="87"/>
      <c r="J20" s="87"/>
      <c r="K20" s="86"/>
      <c r="L20" s="85">
        <f t="shared" si="1"/>
        <v>0</v>
      </c>
      <c r="M20" s="84"/>
      <c r="N20" s="83"/>
      <c r="O20" s="71" t="s">
        <v>137</v>
      </c>
      <c r="P20" s="61"/>
      <c r="Q20" s="68"/>
      <c r="R20" s="66"/>
      <c r="S20" s="61"/>
      <c r="T20" s="61"/>
      <c r="U20" s="839"/>
      <c r="V20" s="840"/>
      <c r="W20" s="824">
        <v>4012</v>
      </c>
      <c r="X20" s="825"/>
      <c r="Y20" s="503" t="s">
        <v>181</v>
      </c>
      <c r="Z20" s="481">
        <v>2540</v>
      </c>
      <c r="AA20" s="102">
        <v>9700</v>
      </c>
      <c r="AB20" s="101" t="s">
        <v>182</v>
      </c>
      <c r="AC20" s="100"/>
      <c r="AD20" s="100"/>
      <c r="AE20" s="100"/>
      <c r="AF20" s="99">
        <f t="shared" si="0"/>
        <v>0</v>
      </c>
      <c r="AG20" s="84"/>
      <c r="AH20" s="83"/>
      <c r="AI20" s="71" t="s">
        <v>140</v>
      </c>
      <c r="AJ20" s="66"/>
      <c r="AK20" s="61"/>
      <c r="AL20" s="61"/>
    </row>
    <row r="21" spans="1:59" ht="15.75" customHeight="1">
      <c r="A21" s="497" t="s">
        <v>45</v>
      </c>
      <c r="B21" s="485">
        <f>SUM(B19:B20)</f>
        <v>89710</v>
      </c>
      <c r="C21" s="822">
        <v>1130</v>
      </c>
      <c r="D21" s="823"/>
      <c r="E21" s="486" t="s">
        <v>183</v>
      </c>
      <c r="F21" s="482">
        <v>3600</v>
      </c>
      <c r="G21" s="478">
        <v>5910</v>
      </c>
      <c r="H21" s="493" t="s">
        <v>184</v>
      </c>
      <c r="I21" s="494"/>
      <c r="J21" s="494"/>
      <c r="K21" s="495"/>
      <c r="L21" s="496">
        <f t="shared" si="1"/>
        <v>0</v>
      </c>
      <c r="M21" s="491"/>
      <c r="N21" s="492"/>
      <c r="O21" s="71" t="s">
        <v>137</v>
      </c>
      <c r="P21" s="61"/>
      <c r="Q21" s="68"/>
      <c r="R21" s="66"/>
      <c r="S21" s="61"/>
      <c r="T21" s="61"/>
      <c r="U21" s="839"/>
      <c r="V21" s="840"/>
      <c r="W21" s="824">
        <v>4020</v>
      </c>
      <c r="X21" s="825"/>
      <c r="Y21" s="503" t="s">
        <v>185</v>
      </c>
      <c r="Z21" s="481">
        <v>2300</v>
      </c>
      <c r="AA21" s="102">
        <v>9800</v>
      </c>
      <c r="AB21" s="101" t="s">
        <v>186</v>
      </c>
      <c r="AC21" s="100"/>
      <c r="AD21" s="100"/>
      <c r="AE21" s="100"/>
      <c r="AF21" s="99">
        <f t="shared" si="0"/>
        <v>0</v>
      </c>
      <c r="AG21" s="84"/>
      <c r="AH21" s="83"/>
      <c r="AI21" s="71" t="s">
        <v>140</v>
      </c>
      <c r="AJ21" s="66"/>
      <c r="AK21" s="61"/>
      <c r="AL21" s="61"/>
    </row>
    <row r="22" spans="1:59" ht="15.75" customHeight="1">
      <c r="A22" s="839" t="s">
        <v>187</v>
      </c>
      <c r="B22" s="840"/>
      <c r="C22" s="827">
        <v>2015</v>
      </c>
      <c r="D22" s="828"/>
      <c r="E22" s="503" t="s">
        <v>188</v>
      </c>
      <c r="F22" s="414">
        <v>5960</v>
      </c>
      <c r="G22" s="109">
        <v>12020</v>
      </c>
      <c r="H22" s="108" t="s">
        <v>189</v>
      </c>
      <c r="I22" s="107"/>
      <c r="J22" s="107"/>
      <c r="K22" s="106"/>
      <c r="L22" s="105">
        <f t="shared" si="1"/>
        <v>0</v>
      </c>
      <c r="M22" s="104"/>
      <c r="N22" s="103"/>
      <c r="O22" s="71" t="s">
        <v>137</v>
      </c>
      <c r="P22" s="61"/>
      <c r="Q22" s="68"/>
      <c r="R22" s="66"/>
      <c r="S22" s="61"/>
      <c r="T22" s="61"/>
      <c r="U22" s="839"/>
      <c r="V22" s="840"/>
      <c r="W22" s="824">
        <v>4040</v>
      </c>
      <c r="X22" s="825"/>
      <c r="Y22" s="503" t="s">
        <v>190</v>
      </c>
      <c r="Z22" s="481">
        <v>1710</v>
      </c>
      <c r="AA22" s="102">
        <v>7450</v>
      </c>
      <c r="AB22" s="101" t="s">
        <v>191</v>
      </c>
      <c r="AC22" s="100"/>
      <c r="AD22" s="100"/>
      <c r="AE22" s="100"/>
      <c r="AF22" s="99">
        <f t="shared" si="0"/>
        <v>0</v>
      </c>
      <c r="AG22" s="84"/>
      <c r="AH22" s="83"/>
      <c r="AI22" s="71" t="s">
        <v>140</v>
      </c>
      <c r="AJ22" s="66"/>
      <c r="AK22" s="61"/>
      <c r="AL22" s="61"/>
    </row>
    <row r="23" spans="1:59" ht="15.75" customHeight="1">
      <c r="A23" s="839"/>
      <c r="B23" s="840"/>
      <c r="C23" s="891">
        <v>2011</v>
      </c>
      <c r="D23" s="892"/>
      <c r="E23" s="505" t="s">
        <v>192</v>
      </c>
      <c r="F23" s="852" t="s">
        <v>193</v>
      </c>
      <c r="G23" s="852"/>
      <c r="H23" s="852"/>
      <c r="I23" s="852"/>
      <c r="J23" s="852"/>
      <c r="K23" s="852"/>
      <c r="L23" s="852"/>
      <c r="M23" s="852"/>
      <c r="N23" s="853"/>
      <c r="O23" s="71" t="s">
        <v>137</v>
      </c>
      <c r="P23" s="61"/>
      <c r="Q23" s="68"/>
      <c r="R23" s="66"/>
      <c r="S23" s="61"/>
      <c r="T23" s="61"/>
      <c r="U23" s="839"/>
      <c r="V23" s="840"/>
      <c r="W23" s="824">
        <v>4050</v>
      </c>
      <c r="X23" s="825"/>
      <c r="Y23" s="503" t="s">
        <v>194</v>
      </c>
      <c r="Z23" s="481">
        <v>2110</v>
      </c>
      <c r="AA23" s="102">
        <v>8350</v>
      </c>
      <c r="AB23" s="101" t="s">
        <v>195</v>
      </c>
      <c r="AC23" s="100"/>
      <c r="AD23" s="100"/>
      <c r="AE23" s="100"/>
      <c r="AF23" s="99">
        <f t="shared" si="0"/>
        <v>0</v>
      </c>
      <c r="AG23" s="84"/>
      <c r="AH23" s="83"/>
      <c r="AI23" s="71" t="s">
        <v>140</v>
      </c>
      <c r="AJ23" s="66"/>
      <c r="AK23" s="61"/>
      <c r="AL23" s="61"/>
    </row>
    <row r="24" spans="1:59" ht="15.75" customHeight="1">
      <c r="A24" s="839"/>
      <c r="B24" s="840"/>
      <c r="C24" s="824">
        <v>2020</v>
      </c>
      <c r="D24" s="825"/>
      <c r="E24" s="503" t="s">
        <v>196</v>
      </c>
      <c r="F24" s="481">
        <v>3950</v>
      </c>
      <c r="G24" s="89">
        <v>7100</v>
      </c>
      <c r="H24" s="88" t="s">
        <v>197</v>
      </c>
      <c r="I24" s="87"/>
      <c r="J24" s="87"/>
      <c r="K24" s="86"/>
      <c r="L24" s="85">
        <f t="shared" ref="L24:L36" si="2">SUM(M24,N24)</f>
        <v>0</v>
      </c>
      <c r="M24" s="84"/>
      <c r="N24" s="83"/>
      <c r="O24" s="71" t="s">
        <v>137</v>
      </c>
      <c r="P24" s="61"/>
      <c r="Q24" s="68"/>
      <c r="R24" s="66"/>
      <c r="S24" s="61"/>
      <c r="T24" s="61"/>
      <c r="U24" s="839"/>
      <c r="V24" s="840"/>
      <c r="W24" s="824">
        <v>4060</v>
      </c>
      <c r="X24" s="825"/>
      <c r="Y24" s="503" t="s">
        <v>198</v>
      </c>
      <c r="Z24" s="481">
        <v>2240</v>
      </c>
      <c r="AA24" s="102">
        <v>8150</v>
      </c>
      <c r="AB24" s="101" t="s">
        <v>199</v>
      </c>
      <c r="AC24" s="100"/>
      <c r="AD24" s="100"/>
      <c r="AE24" s="100"/>
      <c r="AF24" s="99">
        <f t="shared" si="0"/>
        <v>0</v>
      </c>
      <c r="AG24" s="84"/>
      <c r="AH24" s="83"/>
      <c r="AI24" s="71" t="s">
        <v>140</v>
      </c>
      <c r="AJ24" s="66"/>
      <c r="AK24" s="61"/>
      <c r="AL24" s="61"/>
    </row>
    <row r="25" spans="1:59" ht="15.75" customHeight="1">
      <c r="A25" s="839"/>
      <c r="B25" s="840"/>
      <c r="C25" s="824">
        <v>2025</v>
      </c>
      <c r="D25" s="825"/>
      <c r="E25" s="503" t="s">
        <v>200</v>
      </c>
      <c r="F25" s="481">
        <v>3240</v>
      </c>
      <c r="G25" s="89">
        <v>6700</v>
      </c>
      <c r="H25" s="88" t="s">
        <v>201</v>
      </c>
      <c r="I25" s="87"/>
      <c r="J25" s="87"/>
      <c r="K25" s="86"/>
      <c r="L25" s="85">
        <f t="shared" si="2"/>
        <v>0</v>
      </c>
      <c r="M25" s="84"/>
      <c r="N25" s="83"/>
      <c r="O25" s="71" t="s">
        <v>137</v>
      </c>
      <c r="P25" s="61"/>
      <c r="Q25" s="68"/>
      <c r="R25" s="66"/>
      <c r="S25" s="61"/>
      <c r="T25" s="61"/>
      <c r="U25" s="839"/>
      <c r="V25" s="840"/>
      <c r="W25" s="824">
        <v>4072</v>
      </c>
      <c r="X25" s="825"/>
      <c r="Y25" s="503" t="s">
        <v>202</v>
      </c>
      <c r="Z25" s="481">
        <v>3250</v>
      </c>
      <c r="AA25" s="102">
        <v>10000</v>
      </c>
      <c r="AB25" s="101" t="s">
        <v>203</v>
      </c>
      <c r="AC25" s="100"/>
      <c r="AD25" s="100"/>
      <c r="AE25" s="100"/>
      <c r="AF25" s="99">
        <f t="shared" si="0"/>
        <v>0</v>
      </c>
      <c r="AG25" s="84"/>
      <c r="AH25" s="83"/>
      <c r="AI25" s="71" t="s">
        <v>140</v>
      </c>
      <c r="AJ25" s="66"/>
      <c r="AK25" s="61"/>
      <c r="AL25" s="61"/>
    </row>
    <row r="26" spans="1:59" ht="15.75" customHeight="1">
      <c r="A26" s="839"/>
      <c r="B26" s="840"/>
      <c r="C26" s="824">
        <v>2030</v>
      </c>
      <c r="D26" s="825"/>
      <c r="E26" s="503" t="s">
        <v>204</v>
      </c>
      <c r="F26" s="481">
        <v>2380</v>
      </c>
      <c r="G26" s="89">
        <v>6600</v>
      </c>
      <c r="H26" s="88" t="s">
        <v>205</v>
      </c>
      <c r="I26" s="87"/>
      <c r="J26" s="87"/>
      <c r="K26" s="86"/>
      <c r="L26" s="85">
        <f t="shared" si="2"/>
        <v>0</v>
      </c>
      <c r="M26" s="84"/>
      <c r="N26" s="83"/>
      <c r="O26" s="71" t="s">
        <v>137</v>
      </c>
      <c r="P26" s="61"/>
      <c r="Q26" s="68"/>
      <c r="R26" s="66"/>
      <c r="S26" s="61"/>
      <c r="T26" s="61"/>
      <c r="U26" s="94" t="s">
        <v>157</v>
      </c>
      <c r="V26" s="112"/>
      <c r="W26" s="824">
        <v>4080</v>
      </c>
      <c r="X26" s="825"/>
      <c r="Y26" s="503" t="s">
        <v>206</v>
      </c>
      <c r="Z26" s="481">
        <v>2850</v>
      </c>
      <c r="AA26" s="102">
        <v>5200</v>
      </c>
      <c r="AB26" s="101" t="s">
        <v>207</v>
      </c>
      <c r="AC26" s="100"/>
      <c r="AD26" s="100"/>
      <c r="AE26" s="100"/>
      <c r="AF26" s="99">
        <f t="shared" si="0"/>
        <v>0</v>
      </c>
      <c r="AG26" s="84"/>
      <c r="AH26" s="83"/>
      <c r="AI26" s="71" t="s">
        <v>140</v>
      </c>
      <c r="AJ26" s="66"/>
      <c r="AK26" s="61"/>
      <c r="AL26" s="61"/>
    </row>
    <row r="27" spans="1:59" ht="15.75" customHeight="1">
      <c r="A27" s="839"/>
      <c r="B27" s="840"/>
      <c r="C27" s="824">
        <v>2040</v>
      </c>
      <c r="D27" s="825"/>
      <c r="E27" s="503" t="s">
        <v>208</v>
      </c>
      <c r="F27" s="481">
        <v>3840</v>
      </c>
      <c r="G27" s="89">
        <v>5150</v>
      </c>
      <c r="H27" s="88" t="s">
        <v>209</v>
      </c>
      <c r="I27" s="87"/>
      <c r="J27" s="87"/>
      <c r="K27" s="86"/>
      <c r="L27" s="85">
        <f t="shared" si="2"/>
        <v>0</v>
      </c>
      <c r="M27" s="84"/>
      <c r="N27" s="83"/>
      <c r="O27" s="71" t="s">
        <v>137</v>
      </c>
      <c r="P27" s="61"/>
      <c r="Q27" s="68"/>
      <c r="R27" s="66"/>
      <c r="S27" s="61"/>
      <c r="T27" s="61"/>
      <c r="U27" s="94" t="s">
        <v>162</v>
      </c>
      <c r="V27" s="91">
        <f>SUM(Z19:Z29)</f>
        <v>27660</v>
      </c>
      <c r="W27" s="824">
        <v>4090</v>
      </c>
      <c r="X27" s="825"/>
      <c r="Y27" s="503" t="s">
        <v>210</v>
      </c>
      <c r="Z27" s="481">
        <v>2910</v>
      </c>
      <c r="AA27" s="102">
        <v>4100</v>
      </c>
      <c r="AB27" s="101" t="s">
        <v>211</v>
      </c>
      <c r="AC27" s="100"/>
      <c r="AD27" s="100"/>
      <c r="AE27" s="100"/>
      <c r="AF27" s="99">
        <f t="shared" si="0"/>
        <v>0</v>
      </c>
      <c r="AG27" s="84"/>
      <c r="AH27" s="83"/>
      <c r="AI27" s="71" t="s">
        <v>140</v>
      </c>
      <c r="AJ27" s="66"/>
      <c r="AK27" s="61"/>
      <c r="AL27" s="61"/>
    </row>
    <row r="28" spans="1:59" ht="15.75" customHeight="1">
      <c r="A28" s="94" t="s">
        <v>157</v>
      </c>
      <c r="B28" s="112"/>
      <c r="C28" s="824">
        <v>2050</v>
      </c>
      <c r="D28" s="825"/>
      <c r="E28" s="503" t="s">
        <v>212</v>
      </c>
      <c r="F28" s="481">
        <v>3320</v>
      </c>
      <c r="G28" s="102">
        <v>5390</v>
      </c>
      <c r="H28" s="88" t="s">
        <v>213</v>
      </c>
      <c r="I28" s="87"/>
      <c r="J28" s="87"/>
      <c r="K28" s="86"/>
      <c r="L28" s="85">
        <f t="shared" si="2"/>
        <v>0</v>
      </c>
      <c r="M28" s="84"/>
      <c r="N28" s="83"/>
      <c r="O28" s="71" t="s">
        <v>137</v>
      </c>
      <c r="P28" s="61"/>
      <c r="Q28" s="68"/>
      <c r="R28" s="66"/>
      <c r="S28" s="61"/>
      <c r="T28" s="61"/>
      <c r="U28" s="92" t="s">
        <v>167</v>
      </c>
      <c r="V28" s="91">
        <f>SUM(AA19:AA29)</f>
        <v>82850</v>
      </c>
      <c r="W28" s="824">
        <v>4100</v>
      </c>
      <c r="X28" s="825"/>
      <c r="Y28" s="503" t="s">
        <v>214</v>
      </c>
      <c r="Z28" s="481">
        <v>2310</v>
      </c>
      <c r="AA28" s="102">
        <v>5800</v>
      </c>
      <c r="AB28" s="101" t="s">
        <v>215</v>
      </c>
      <c r="AC28" s="100"/>
      <c r="AD28" s="100"/>
      <c r="AE28" s="100"/>
      <c r="AF28" s="99">
        <f t="shared" si="0"/>
        <v>0</v>
      </c>
      <c r="AG28" s="84"/>
      <c r="AH28" s="83"/>
      <c r="AI28" s="71" t="s">
        <v>140</v>
      </c>
      <c r="AJ28" s="66"/>
      <c r="AK28" s="61"/>
      <c r="AL28" s="61"/>
      <c r="AS28" s="82"/>
      <c r="AT28" s="82"/>
      <c r="AU28" s="82"/>
      <c r="BB28" s="82"/>
      <c r="BC28" s="82"/>
      <c r="BD28" s="82"/>
    </row>
    <row r="29" spans="1:59" ht="15.75" customHeight="1" thickBot="1">
      <c r="A29" s="94" t="s">
        <v>162</v>
      </c>
      <c r="B29" s="91">
        <f>SUM(F22:F31)</f>
        <v>31120</v>
      </c>
      <c r="C29" s="824">
        <v>2055</v>
      </c>
      <c r="D29" s="825"/>
      <c r="E29" s="503" t="s">
        <v>216</v>
      </c>
      <c r="F29" s="481">
        <v>1950</v>
      </c>
      <c r="G29" s="109">
        <v>4200</v>
      </c>
      <c r="H29" s="88" t="s">
        <v>217</v>
      </c>
      <c r="I29" s="87"/>
      <c r="J29" s="87"/>
      <c r="K29" s="86"/>
      <c r="L29" s="85">
        <f t="shared" si="2"/>
        <v>0</v>
      </c>
      <c r="M29" s="84"/>
      <c r="N29" s="83"/>
      <c r="O29" s="71" t="s">
        <v>137</v>
      </c>
      <c r="P29" s="61"/>
      <c r="Q29" s="68"/>
      <c r="R29" s="66"/>
      <c r="S29" s="61"/>
      <c r="T29" s="61"/>
      <c r="U29" s="81" t="s">
        <v>45</v>
      </c>
      <c r="V29" s="80">
        <f>SUM(V27:V28)</f>
        <v>110510</v>
      </c>
      <c r="W29" s="898">
        <v>4102</v>
      </c>
      <c r="X29" s="899"/>
      <c r="Y29" s="506" t="s">
        <v>218</v>
      </c>
      <c r="Z29" s="483">
        <v>2240</v>
      </c>
      <c r="AA29" s="98">
        <v>4500</v>
      </c>
      <c r="AB29" s="97" t="s">
        <v>219</v>
      </c>
      <c r="AC29" s="96"/>
      <c r="AD29" s="96"/>
      <c r="AE29" s="96"/>
      <c r="AF29" s="95">
        <f t="shared" si="0"/>
        <v>0</v>
      </c>
      <c r="AG29" s="73"/>
      <c r="AH29" s="72"/>
      <c r="AI29" s="71" t="s">
        <v>140</v>
      </c>
      <c r="AJ29" s="66"/>
      <c r="AK29" s="61"/>
      <c r="AL29" s="61"/>
      <c r="AR29" s="110"/>
      <c r="AS29" s="82"/>
      <c r="AT29" s="82"/>
      <c r="AU29" s="82"/>
      <c r="BB29" s="82"/>
      <c r="BC29" s="82"/>
      <c r="BD29" s="82"/>
    </row>
    <row r="30" spans="1:59" ht="15.75" customHeight="1">
      <c r="A30" s="92" t="s">
        <v>167</v>
      </c>
      <c r="B30" s="91">
        <f>SUM(G22:G31)</f>
        <v>59550</v>
      </c>
      <c r="C30" s="824">
        <v>2060</v>
      </c>
      <c r="D30" s="825"/>
      <c r="E30" s="503" t="s">
        <v>220</v>
      </c>
      <c r="F30" s="481">
        <v>2930</v>
      </c>
      <c r="G30" s="89">
        <v>3950</v>
      </c>
      <c r="H30" s="88" t="s">
        <v>221</v>
      </c>
      <c r="I30" s="87"/>
      <c r="J30" s="87"/>
      <c r="K30" s="86"/>
      <c r="L30" s="85">
        <f t="shared" si="2"/>
        <v>0</v>
      </c>
      <c r="M30" s="84"/>
      <c r="N30" s="83"/>
      <c r="O30" s="71" t="s">
        <v>137</v>
      </c>
      <c r="P30" s="61"/>
      <c r="Q30" s="68"/>
      <c r="R30" s="66"/>
      <c r="S30" s="61"/>
      <c r="T30" s="61"/>
      <c r="U30" s="900" t="s">
        <v>240</v>
      </c>
      <c r="V30" s="900"/>
      <c r="W30" s="900"/>
      <c r="X30" s="900"/>
      <c r="Y30" s="900"/>
      <c r="Z30" s="900"/>
      <c r="AA30" s="900"/>
      <c r="AB30" s="900"/>
      <c r="AC30" s="900"/>
      <c r="AD30" s="900"/>
      <c r="AE30" s="900"/>
      <c r="AF30" s="900"/>
      <c r="AG30" s="900"/>
      <c r="AH30" s="900"/>
      <c r="AI30" s="71" t="s">
        <v>140</v>
      </c>
      <c r="AJ30" s="66"/>
      <c r="AK30" s="61"/>
      <c r="AL30" s="61"/>
      <c r="AS30" s="82"/>
      <c r="AT30" s="82"/>
      <c r="AU30" s="82"/>
      <c r="BB30" s="82"/>
      <c r="BC30" s="82"/>
      <c r="BD30" s="82"/>
    </row>
    <row r="31" spans="1:59" ht="15.75" customHeight="1">
      <c r="A31" s="497" t="s">
        <v>45</v>
      </c>
      <c r="B31" s="485">
        <f>SUM(B29:B30)</f>
        <v>90670</v>
      </c>
      <c r="C31" s="822">
        <v>2070</v>
      </c>
      <c r="D31" s="823"/>
      <c r="E31" s="486" t="s">
        <v>225</v>
      </c>
      <c r="F31" s="482">
        <v>3550</v>
      </c>
      <c r="G31" s="478">
        <v>8440</v>
      </c>
      <c r="H31" s="493" t="s">
        <v>226</v>
      </c>
      <c r="I31" s="494"/>
      <c r="J31" s="494"/>
      <c r="K31" s="495"/>
      <c r="L31" s="496">
        <f t="shared" si="2"/>
        <v>0</v>
      </c>
      <c r="M31" s="491"/>
      <c r="N31" s="492"/>
      <c r="O31" s="71" t="s">
        <v>137</v>
      </c>
      <c r="P31" s="61"/>
      <c r="Q31" s="68"/>
      <c r="R31" s="66"/>
      <c r="S31" s="61"/>
      <c r="T31" s="61"/>
      <c r="U31" s="423"/>
      <c r="V31" s="423"/>
      <c r="W31" s="829"/>
      <c r="X31" s="829"/>
      <c r="Y31" s="703"/>
      <c r="Z31" s="704"/>
      <c r="AA31" s="705"/>
      <c r="AB31" s="706"/>
      <c r="AC31" s="705"/>
      <c r="AD31" s="705"/>
      <c r="AE31" s="705"/>
      <c r="AF31" s="707"/>
      <c r="AG31" s="710"/>
      <c r="AH31" s="710"/>
      <c r="AI31" s="71" t="s">
        <v>140</v>
      </c>
      <c r="AJ31" s="66"/>
      <c r="AK31" s="61"/>
      <c r="AL31" s="61"/>
      <c r="AS31" s="82"/>
      <c r="AT31" s="82"/>
      <c r="AU31" s="82"/>
      <c r="BB31" s="82"/>
      <c r="BC31" s="82"/>
      <c r="BD31" s="82"/>
    </row>
    <row r="32" spans="1:59" ht="15.75" customHeight="1">
      <c r="A32" s="839" t="s">
        <v>229</v>
      </c>
      <c r="B32" s="840"/>
      <c r="C32" s="827">
        <v>2080</v>
      </c>
      <c r="D32" s="828"/>
      <c r="E32" s="503" t="s">
        <v>230</v>
      </c>
      <c r="F32" s="480">
        <v>3850</v>
      </c>
      <c r="G32" s="109">
        <v>7400</v>
      </c>
      <c r="H32" s="108" t="s">
        <v>231</v>
      </c>
      <c r="I32" s="107"/>
      <c r="J32" s="107"/>
      <c r="K32" s="106"/>
      <c r="L32" s="105">
        <f t="shared" si="2"/>
        <v>0</v>
      </c>
      <c r="M32" s="104"/>
      <c r="N32" s="103"/>
      <c r="O32" s="71" t="s">
        <v>137</v>
      </c>
      <c r="P32" s="61"/>
      <c r="Q32" s="68"/>
      <c r="R32" s="66"/>
      <c r="S32" s="61"/>
      <c r="T32" s="61"/>
      <c r="U32" s="424"/>
      <c r="V32" s="423"/>
      <c r="W32" s="829"/>
      <c r="X32" s="829"/>
      <c r="Y32" s="703"/>
      <c r="Z32" s="704"/>
      <c r="AA32" s="705"/>
      <c r="AB32" s="706"/>
      <c r="AC32" s="705"/>
      <c r="AD32" s="705"/>
      <c r="AE32" s="705"/>
      <c r="AF32" s="707"/>
      <c r="AG32" s="710"/>
      <c r="AH32" s="710"/>
      <c r="AI32" s="71" t="s">
        <v>140</v>
      </c>
      <c r="AJ32" s="66"/>
      <c r="AK32" s="61"/>
      <c r="AL32" s="61"/>
      <c r="AW32" s="826"/>
      <c r="AX32" s="826"/>
      <c r="BF32" s="826"/>
      <c r="BG32" s="826"/>
    </row>
    <row r="33" spans="1:48" ht="15.75" customHeight="1">
      <c r="A33" s="94" t="s">
        <v>157</v>
      </c>
      <c r="B33" s="61"/>
      <c r="C33" s="824">
        <v>2090</v>
      </c>
      <c r="D33" s="825"/>
      <c r="E33" s="503" t="s">
        <v>234</v>
      </c>
      <c r="F33" s="481">
        <v>3220</v>
      </c>
      <c r="G33" s="89">
        <v>6350</v>
      </c>
      <c r="H33" s="88" t="s">
        <v>235</v>
      </c>
      <c r="I33" s="87"/>
      <c r="J33" s="87"/>
      <c r="K33" s="86"/>
      <c r="L33" s="85">
        <f t="shared" si="2"/>
        <v>0</v>
      </c>
      <c r="M33" s="84"/>
      <c r="N33" s="83"/>
      <c r="O33" s="71" t="s">
        <v>137</v>
      </c>
      <c r="P33" s="61"/>
      <c r="Q33" s="68"/>
      <c r="R33" s="66"/>
      <c r="S33" s="61"/>
      <c r="T33" s="61"/>
      <c r="U33" s="708"/>
      <c r="V33" s="709"/>
      <c r="W33" s="829"/>
      <c r="X33" s="829"/>
      <c r="Y33" s="703"/>
      <c r="Z33" s="704"/>
      <c r="AA33" s="705"/>
      <c r="AB33" s="706"/>
      <c r="AC33" s="705"/>
      <c r="AD33" s="705"/>
      <c r="AE33" s="705"/>
      <c r="AF33" s="707"/>
      <c r="AG33" s="710"/>
      <c r="AH33" s="710"/>
      <c r="AI33" s="71" t="s">
        <v>140</v>
      </c>
      <c r="AJ33" s="66"/>
      <c r="AK33" s="61"/>
      <c r="AL33" s="61"/>
    </row>
    <row r="34" spans="1:48" ht="15.75" customHeight="1">
      <c r="A34" s="94" t="s">
        <v>162</v>
      </c>
      <c r="B34" s="91">
        <f>SUM(F32:F36)</f>
        <v>16270</v>
      </c>
      <c r="C34" s="824">
        <v>2100</v>
      </c>
      <c r="D34" s="825"/>
      <c r="E34" s="503" t="s">
        <v>238</v>
      </c>
      <c r="F34" s="481">
        <v>3690</v>
      </c>
      <c r="G34" s="89">
        <v>5850</v>
      </c>
      <c r="H34" s="88" t="s">
        <v>239</v>
      </c>
      <c r="I34" s="87"/>
      <c r="J34" s="87"/>
      <c r="K34" s="86"/>
      <c r="L34" s="85">
        <f t="shared" si="2"/>
        <v>0</v>
      </c>
      <c r="M34" s="84"/>
      <c r="N34" s="83"/>
      <c r="O34" s="71" t="s">
        <v>137</v>
      </c>
      <c r="P34" s="61"/>
      <c r="Q34" s="68"/>
      <c r="R34" s="66"/>
      <c r="S34" s="61"/>
      <c r="T34" s="61"/>
      <c r="V34" s="61"/>
      <c r="W34" s="61"/>
      <c r="X34" s="61"/>
      <c r="Y34" s="61"/>
      <c r="Z34" s="61"/>
      <c r="AA34" s="66"/>
      <c r="AB34" s="70"/>
      <c r="AC34" s="70"/>
      <c r="AD34" s="70"/>
      <c r="AE34" s="70"/>
      <c r="AF34" s="93"/>
      <c r="AG34" s="68"/>
      <c r="AH34" s="68"/>
      <c r="AI34" s="61"/>
      <c r="AJ34" s="66"/>
      <c r="AK34" s="61"/>
      <c r="AL34" s="61"/>
    </row>
    <row r="35" spans="1:48" ht="15.75" customHeight="1">
      <c r="A35" s="92" t="s">
        <v>167</v>
      </c>
      <c r="B35" s="91">
        <f>SUM(G32:G36)</f>
        <v>30900</v>
      </c>
      <c r="C35" s="824">
        <v>2120</v>
      </c>
      <c r="D35" s="825"/>
      <c r="E35" s="503" t="s">
        <v>241</v>
      </c>
      <c r="F35" s="481">
        <v>2310</v>
      </c>
      <c r="G35" s="89">
        <v>4900</v>
      </c>
      <c r="H35" s="88" t="s">
        <v>242</v>
      </c>
      <c r="I35" s="87"/>
      <c r="J35" s="87"/>
      <c r="K35" s="86"/>
      <c r="L35" s="85">
        <f t="shared" si="2"/>
        <v>0</v>
      </c>
      <c r="M35" s="84"/>
      <c r="N35" s="83"/>
      <c r="O35" s="71" t="s">
        <v>137</v>
      </c>
      <c r="P35" s="61"/>
      <c r="Q35" s="68"/>
      <c r="R35" s="66"/>
      <c r="S35" s="61"/>
      <c r="T35" s="61"/>
      <c r="U35" s="61"/>
      <c r="V35" s="61"/>
      <c r="W35" s="61"/>
      <c r="X35" s="61"/>
      <c r="Y35" s="61"/>
      <c r="Z35" s="61"/>
      <c r="AA35" s="61"/>
      <c r="AB35" s="61"/>
      <c r="AC35" s="61"/>
      <c r="AD35" s="61"/>
      <c r="AE35" s="61"/>
      <c r="AF35" s="61"/>
      <c r="AG35" s="61"/>
      <c r="AH35" s="61"/>
      <c r="AI35" s="61"/>
      <c r="AJ35" s="66"/>
      <c r="AK35" s="61"/>
      <c r="AL35" s="61"/>
      <c r="AV35" s="82"/>
    </row>
    <row r="36" spans="1:48" ht="15.75" customHeight="1" thickBot="1">
      <c r="A36" s="81" t="s">
        <v>45</v>
      </c>
      <c r="B36" s="80">
        <f>SUM(B34:B35)</f>
        <v>47170</v>
      </c>
      <c r="C36" s="898">
        <v>2130</v>
      </c>
      <c r="D36" s="899"/>
      <c r="E36" s="506" t="s">
        <v>243</v>
      </c>
      <c r="F36" s="483">
        <v>3200</v>
      </c>
      <c r="G36" s="78">
        <v>6400</v>
      </c>
      <c r="H36" s="77" t="s">
        <v>244</v>
      </c>
      <c r="I36" s="76"/>
      <c r="J36" s="76"/>
      <c r="K36" s="75"/>
      <c r="L36" s="74">
        <f t="shared" si="2"/>
        <v>0</v>
      </c>
      <c r="M36" s="73"/>
      <c r="N36" s="72"/>
      <c r="O36" s="71" t="s">
        <v>137</v>
      </c>
      <c r="P36" s="61"/>
      <c r="Q36" s="61"/>
      <c r="R36" s="61"/>
      <c r="S36" s="61"/>
      <c r="T36" s="61"/>
      <c r="U36" s="61"/>
      <c r="V36" s="52"/>
      <c r="W36" s="52"/>
      <c r="X36" s="65"/>
      <c r="Y36" s="61"/>
      <c r="Z36" s="61"/>
      <c r="AA36" s="66"/>
      <c r="AB36" s="61"/>
      <c r="AC36" s="61"/>
      <c r="AD36" s="1"/>
      <c r="AE36" s="1"/>
      <c r="AF36" s="1"/>
      <c r="AG36" s="68"/>
      <c r="AH36" s="68"/>
      <c r="AI36" s="61"/>
      <c r="AJ36" s="66"/>
      <c r="AK36" s="61"/>
      <c r="AL36" s="61"/>
    </row>
    <row r="37" spans="1:48" ht="15.75" customHeight="1">
      <c r="A37" s="465"/>
      <c r="B37"/>
      <c r="C37"/>
      <c r="D37" s="465"/>
      <c r="E37" s="466"/>
      <c r="F37" s="466"/>
      <c r="G37" s="466"/>
      <c r="H37" s="466"/>
      <c r="I37" s="466"/>
      <c r="J37" s="466"/>
      <c r="K37" s="466"/>
      <c r="L37" s="466"/>
      <c r="M37" s="466"/>
      <c r="N37" s="466"/>
      <c r="O37" s="466"/>
      <c r="P37" s="466"/>
      <c r="Q37"/>
      <c r="R37" s="467"/>
      <c r="S37"/>
      <c r="X37" s="52"/>
      <c r="Y37" s="52"/>
      <c r="Z37" s="61"/>
      <c r="AA37" s="66"/>
      <c r="AB37" s="61"/>
      <c r="AC37" s="61"/>
      <c r="AD37" s="1"/>
      <c r="AE37" s="1"/>
      <c r="AF37" s="1"/>
      <c r="AG37" s="68"/>
      <c r="AH37" s="68"/>
      <c r="AI37" s="61"/>
      <c r="AJ37" s="66"/>
      <c r="AK37" s="61"/>
      <c r="AL37" s="61"/>
    </row>
    <row r="38" spans="1:48" ht="15.75" hidden="1" customHeight="1">
      <c r="A38" s="61"/>
      <c r="B38" s="61"/>
      <c r="C38" s="61"/>
      <c r="D38" s="61"/>
      <c r="E38" s="61"/>
      <c r="F38" s="61"/>
      <c r="G38" s="61"/>
      <c r="H38" s="61"/>
      <c r="I38" s="61"/>
      <c r="J38" s="61"/>
      <c r="K38" s="61"/>
      <c r="L38" s="61"/>
      <c r="M38" s="61"/>
      <c r="N38" s="61"/>
      <c r="O38" s="61"/>
      <c r="P38" s="61"/>
      <c r="Q38" s="61"/>
      <c r="R38" s="61"/>
      <c r="S38" s="61"/>
      <c r="T38" s="61"/>
      <c r="U38" s="61"/>
      <c r="V38" s="67"/>
      <c r="W38" s="67"/>
      <c r="X38" s="65"/>
      <c r="Y38" s="61"/>
      <c r="Z38" s="61"/>
      <c r="AA38" s="66"/>
      <c r="AB38" s="61"/>
      <c r="AC38" s="61"/>
      <c r="AD38" s="67"/>
      <c r="AE38" s="67"/>
      <c r="AF38" s="67"/>
      <c r="AG38" s="65"/>
      <c r="AH38" s="61"/>
      <c r="AI38" s="61"/>
      <c r="AJ38" s="66"/>
      <c r="AK38" s="61"/>
      <c r="AL38" s="61"/>
    </row>
    <row r="39" spans="1:48" ht="15.75" hidden="1" customHeight="1">
      <c r="A39" s="61"/>
      <c r="B39" s="61"/>
      <c r="C39" s="61"/>
      <c r="D39" s="61"/>
      <c r="E39" s="61"/>
      <c r="F39" s="61"/>
      <c r="G39" s="61"/>
      <c r="H39" s="61"/>
      <c r="I39" s="61"/>
      <c r="J39" s="61"/>
      <c r="K39" s="61"/>
      <c r="L39" s="61"/>
      <c r="M39" s="61"/>
      <c r="N39" s="61"/>
      <c r="O39" s="61"/>
      <c r="P39" s="61"/>
      <c r="Q39" s="61"/>
      <c r="R39" s="61"/>
      <c r="S39" s="61"/>
      <c r="T39" s="61"/>
      <c r="U39" s="67"/>
      <c r="V39" s="67"/>
      <c r="W39" s="67"/>
      <c r="X39" s="65"/>
      <c r="Y39" s="61"/>
      <c r="Z39" s="61"/>
      <c r="AA39" s="66"/>
      <c r="AB39" s="61"/>
      <c r="AC39" s="61"/>
      <c r="AD39" s="67"/>
      <c r="AE39" s="67"/>
      <c r="AF39" s="67"/>
      <c r="AG39" s="65"/>
      <c r="AH39" s="61"/>
      <c r="AI39" s="61"/>
      <c r="AJ39" s="66"/>
      <c r="AK39" s="61"/>
      <c r="AL39" s="61"/>
    </row>
    <row r="40" spans="1:48" ht="15.75" customHeight="1">
      <c r="A40" s="502" t="s">
        <v>677</v>
      </c>
      <c r="B40" s="581"/>
      <c r="C40" s="61"/>
      <c r="D40" s="61"/>
      <c r="E40" s="61"/>
      <c r="F40" s="61"/>
      <c r="G40" s="61"/>
      <c r="H40" s="61"/>
      <c r="I40" s="61"/>
      <c r="J40" s="61"/>
      <c r="K40" s="61"/>
      <c r="L40" s="61"/>
      <c r="M40" s="61"/>
      <c r="N40" s="61"/>
      <c r="O40" s="61"/>
      <c r="P40" s="61"/>
      <c r="Q40" s="61"/>
      <c r="R40" s="61"/>
      <c r="S40" s="61"/>
      <c r="T40" s="61"/>
      <c r="U40" s="61"/>
      <c r="V40" s="61"/>
      <c r="W40" s="67"/>
      <c r="X40" s="65"/>
      <c r="Y40" s="61"/>
      <c r="Z40" s="61"/>
      <c r="AA40" s="66"/>
      <c r="AB40" s="61"/>
      <c r="AC40" s="61"/>
      <c r="AD40" s="61"/>
      <c r="AE40" s="61"/>
      <c r="AF40" s="67"/>
      <c r="AG40" s="65"/>
      <c r="AH40" s="61"/>
      <c r="AI40" s="61"/>
      <c r="AJ40" s="66"/>
      <c r="AK40" s="61"/>
      <c r="AL40" s="61"/>
    </row>
    <row r="41" spans="1:48" ht="15.75" customHeight="1">
      <c r="A41" s="53" t="s">
        <v>694</v>
      </c>
      <c r="B41" s="52"/>
      <c r="C41" s="52"/>
      <c r="D41" s="52"/>
      <c r="E41" s="52"/>
      <c r="F41" s="52"/>
      <c r="G41" s="52"/>
      <c r="H41" s="52"/>
      <c r="I41" s="52"/>
      <c r="J41" s="52"/>
      <c r="K41" s="52"/>
      <c r="L41" s="52"/>
      <c r="M41" s="52"/>
      <c r="N41" s="731"/>
      <c r="O41" s="52"/>
      <c r="P41" s="52"/>
      <c r="Q41" s="52"/>
      <c r="R41" s="52"/>
      <c r="S41" s="52"/>
      <c r="T41" s="52"/>
      <c r="AB41" s="61"/>
      <c r="AC41" s="61"/>
      <c r="AD41" s="61"/>
      <c r="AE41" s="61"/>
      <c r="AF41" s="61"/>
      <c r="AG41" s="61"/>
      <c r="AH41" s="61"/>
      <c r="AI41" s="61"/>
      <c r="AJ41" s="66"/>
      <c r="AK41" s="61"/>
      <c r="AL41" s="61"/>
    </row>
    <row r="42" spans="1:48" s="477" customFormat="1" ht="15.75" customHeight="1">
      <c r="A42" s="53" t="s">
        <v>245</v>
      </c>
      <c r="B42" s="52"/>
      <c r="C42" s="581"/>
      <c r="D42" s="581"/>
      <c r="E42" s="581"/>
      <c r="F42" s="581"/>
      <c r="G42" s="581"/>
      <c r="H42" s="581"/>
      <c r="I42" s="581"/>
      <c r="J42" s="581"/>
      <c r="K42" s="581"/>
      <c r="L42" s="581"/>
      <c r="M42" s="581"/>
      <c r="N42" s="582"/>
      <c r="O42" s="581"/>
      <c r="P42" s="581"/>
      <c r="Q42" s="581"/>
      <c r="R42" s="581"/>
      <c r="S42" s="581"/>
      <c r="T42" s="581"/>
      <c r="AB42" s="476"/>
      <c r="AC42" s="476"/>
      <c r="AD42" s="476"/>
      <c r="AE42" s="476"/>
      <c r="AF42" s="476"/>
      <c r="AG42" s="476"/>
      <c r="AH42" s="476"/>
      <c r="AI42" s="476"/>
      <c r="AJ42" s="564"/>
      <c r="AK42" s="476"/>
      <c r="AL42" s="476"/>
    </row>
    <row r="43" spans="1:48" ht="15.75" customHeight="1">
      <c r="A43" s="53" t="s">
        <v>658</v>
      </c>
      <c r="B43" s="52"/>
      <c r="C43" s="52"/>
      <c r="D43" s="52"/>
      <c r="E43" s="52"/>
      <c r="F43" s="52"/>
      <c r="G43" s="52"/>
      <c r="H43" s="52"/>
      <c r="I43" s="52"/>
      <c r="J43" s="52"/>
      <c r="K43" s="52"/>
      <c r="L43" s="52"/>
      <c r="M43" s="52"/>
      <c r="N43" s="52"/>
      <c r="O43" s="52"/>
      <c r="P43" s="52"/>
      <c r="Q43" s="52"/>
      <c r="R43" s="52"/>
      <c r="S43" s="52"/>
      <c r="T43" s="52"/>
      <c r="AB43" s="61"/>
      <c r="AC43" s="61"/>
      <c r="AD43" s="61"/>
      <c r="AE43" s="61"/>
      <c r="AF43" s="61"/>
      <c r="AG43" s="61"/>
      <c r="AH43" s="61"/>
      <c r="AI43" s="61"/>
      <c r="AJ43" s="61"/>
      <c r="AK43" s="61"/>
      <c r="AL43" s="61"/>
    </row>
    <row r="44" spans="1:48" ht="15.75" customHeight="1">
      <c r="A44" s="53" t="s">
        <v>246</v>
      </c>
      <c r="B44" s="52"/>
      <c r="C44" s="52"/>
      <c r="D44" s="52"/>
      <c r="E44" s="52"/>
      <c r="F44" s="52"/>
      <c r="G44" s="52"/>
      <c r="H44" s="52"/>
      <c r="I44" s="52"/>
      <c r="J44" s="52"/>
      <c r="K44" s="52"/>
      <c r="L44" s="52"/>
      <c r="M44" s="52"/>
      <c r="N44" s="52"/>
      <c r="O44" s="52"/>
      <c r="P44" s="52"/>
      <c r="Q44" s="52"/>
      <c r="R44" s="52"/>
      <c r="S44" s="52"/>
      <c r="T44" s="52"/>
      <c r="AB44" s="61"/>
      <c r="AC44" s="61"/>
      <c r="AD44" s="61"/>
      <c r="AE44" s="65"/>
      <c r="AF44" s="61"/>
      <c r="AG44" s="61"/>
      <c r="AH44" s="61"/>
      <c r="AI44" s="61"/>
      <c r="AJ44" s="61"/>
      <c r="AK44" s="61"/>
      <c r="AL44" s="61"/>
    </row>
    <row r="45" spans="1:48" ht="15.75" customHeight="1">
      <c r="A45" s="53" t="s">
        <v>651</v>
      </c>
      <c r="C45" s="52"/>
      <c r="D45" s="52"/>
      <c r="E45" s="52"/>
      <c r="F45" s="52"/>
      <c r="G45" s="52"/>
      <c r="H45" s="52"/>
      <c r="I45" s="52"/>
      <c r="J45" s="52"/>
      <c r="K45" s="52"/>
      <c r="L45" s="52"/>
      <c r="M45" s="52"/>
      <c r="N45" s="52"/>
      <c r="O45" s="61"/>
      <c r="P45" s="61"/>
      <c r="Q45" s="61"/>
      <c r="R45" s="61"/>
      <c r="S45" s="52"/>
      <c r="T45" s="52"/>
      <c r="AB45" s="61"/>
      <c r="AC45" s="61"/>
      <c r="AD45" s="61"/>
      <c r="AE45" s="65"/>
      <c r="AF45" s="64" t="s">
        <v>247</v>
      </c>
      <c r="AG45" s="63"/>
      <c r="AH45" s="62">
        <f>SUM(B19,B29,B34,V16,V27)</f>
        <v>126950</v>
      </c>
      <c r="AI45" s="52"/>
      <c r="AJ45" s="52"/>
      <c r="AK45" s="52"/>
      <c r="AL45" s="52"/>
    </row>
    <row r="46" spans="1:48" ht="15.75" customHeight="1">
      <c r="A46" s="53" t="s">
        <v>248</v>
      </c>
      <c r="B46" s="52"/>
      <c r="C46" s="52"/>
      <c r="D46" s="52"/>
      <c r="E46" s="52"/>
      <c r="F46" s="52"/>
      <c r="G46" s="52"/>
      <c r="H46" s="52"/>
      <c r="I46" s="52"/>
      <c r="J46" s="52"/>
      <c r="K46" s="52"/>
      <c r="L46" s="52"/>
      <c r="M46" s="52"/>
      <c r="N46" s="52"/>
      <c r="O46" s="61"/>
      <c r="P46" s="61"/>
      <c r="Q46" s="61"/>
      <c r="R46" s="57"/>
      <c r="S46" s="52"/>
      <c r="T46" s="52"/>
      <c r="U46" s="52"/>
      <c r="V46" s="52"/>
      <c r="W46" s="52"/>
      <c r="X46" s="52"/>
      <c r="AB46" s="61"/>
      <c r="AC46" s="61"/>
      <c r="AD46" s="52"/>
      <c r="AE46" s="52"/>
      <c r="AF46" s="60" t="s">
        <v>249</v>
      </c>
      <c r="AG46" s="59"/>
      <c r="AH46" s="58">
        <f>SUM(B20,B30,B35,V17,V28)</f>
        <v>264820</v>
      </c>
      <c r="AI46" s="52"/>
      <c r="AJ46" s="52"/>
      <c r="AK46" s="52"/>
      <c r="AL46" s="52"/>
    </row>
    <row r="47" spans="1:48" ht="15.75" customHeight="1">
      <c r="A47" s="53" t="s">
        <v>250</v>
      </c>
      <c r="B47" s="52"/>
      <c r="C47" s="52"/>
      <c r="D47" s="52"/>
      <c r="E47" s="52"/>
      <c r="F47" s="52"/>
      <c r="G47" s="52"/>
      <c r="H47" s="52"/>
      <c r="I47" s="52"/>
      <c r="J47" s="52"/>
      <c r="K47" s="52"/>
      <c r="L47" s="52"/>
      <c r="M47" s="52"/>
      <c r="N47" s="52"/>
      <c r="O47" s="52"/>
      <c r="P47" s="52"/>
      <c r="Q47" s="52"/>
      <c r="R47" s="57"/>
      <c r="S47" s="52"/>
      <c r="T47" s="52"/>
      <c r="AB47" s="52"/>
      <c r="AC47" s="52"/>
      <c r="AD47" s="52"/>
      <c r="AE47" s="52"/>
      <c r="AF47" s="56" t="s">
        <v>251</v>
      </c>
      <c r="AG47" s="55"/>
      <c r="AH47" s="54">
        <f>SUM(B21,B31,B36,V18,V29)</f>
        <v>391770</v>
      </c>
      <c r="AI47" s="52"/>
      <c r="AJ47" s="52"/>
      <c r="AK47" s="52"/>
      <c r="AL47" s="52"/>
    </row>
    <row r="48" spans="1:48" ht="15.75" customHeight="1">
      <c r="A48" s="53" t="s">
        <v>252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204"/>
      <c r="AG48" s="204"/>
      <c r="AH48" s="475"/>
      <c r="AI48" s="52"/>
      <c r="AJ48" s="52"/>
      <c r="AK48" s="52"/>
      <c r="AL48" s="52"/>
    </row>
    <row r="56" spans="1:20" ht="12" customHeight="1">
      <c r="A56" s="826"/>
      <c r="B56" s="890"/>
      <c r="C56" s="890"/>
      <c r="D56" s="890"/>
      <c r="E56" s="890"/>
      <c r="F56" s="890"/>
      <c r="G56" s="890"/>
      <c r="H56" s="890"/>
      <c r="I56" s="890"/>
      <c r="J56" s="890"/>
      <c r="K56" s="890"/>
      <c r="L56" s="890"/>
      <c r="M56" s="890"/>
      <c r="N56" s="890"/>
      <c r="O56" s="890"/>
      <c r="P56" s="890"/>
      <c r="Q56" s="890"/>
      <c r="R56" s="890"/>
      <c r="S56" s="890"/>
      <c r="T56" s="890"/>
    </row>
  </sheetData>
  <sheetProtection algorithmName="SHA-512" hashValue="WRxEHY7u7CevPc0sHGXyaEaeR5t4NwVgf0RZakOlkrvJB8xqT0kJ02nF32NEzeP6igb0aBx1MzQEhSStMZ6wPg==" saltValue="ta0VS9+KtN0eBHyLmmvGRw==" spinCount="100000" sheet="1" scenarios="1" formatCells="0" autoFilter="0"/>
  <protectedRanges>
    <protectedRange sqref="Z45:AA46 Y46 R46" name="範囲1"/>
  </protectedRanges>
  <mergeCells count="96">
    <mergeCell ref="W33:X33"/>
    <mergeCell ref="W28:X28"/>
    <mergeCell ref="W29:X29"/>
    <mergeCell ref="A22:B27"/>
    <mergeCell ref="C25:D25"/>
    <mergeCell ref="C22:D22"/>
    <mergeCell ref="W24:X24"/>
    <mergeCell ref="W25:X25"/>
    <mergeCell ref="W26:X26"/>
    <mergeCell ref="A32:B32"/>
    <mergeCell ref="C24:D24"/>
    <mergeCell ref="C26:D26"/>
    <mergeCell ref="U30:AH30"/>
    <mergeCell ref="A56:T56"/>
    <mergeCell ref="G7:L7"/>
    <mergeCell ref="C23:D23"/>
    <mergeCell ref="C16:D16"/>
    <mergeCell ref="A11:B11"/>
    <mergeCell ref="M7:N7"/>
    <mergeCell ref="C14:D14"/>
    <mergeCell ref="A7:C7"/>
    <mergeCell ref="C19:D19"/>
    <mergeCell ref="O9:T9"/>
    <mergeCell ref="C36:D36"/>
    <mergeCell ref="C33:D33"/>
    <mergeCell ref="C31:D31"/>
    <mergeCell ref="C34:D34"/>
    <mergeCell ref="C35:D35"/>
    <mergeCell ref="C20:D20"/>
    <mergeCell ref="AD4:AG4"/>
    <mergeCell ref="X7:Z7"/>
    <mergeCell ref="AD5:AG5"/>
    <mergeCell ref="X4:Z4"/>
    <mergeCell ref="AA7:AH7"/>
    <mergeCell ref="AA6:AH6"/>
    <mergeCell ref="A2:B2"/>
    <mergeCell ref="C2:G2"/>
    <mergeCell ref="C11:D11"/>
    <mergeCell ref="U4:W4"/>
    <mergeCell ref="X5:Z5"/>
    <mergeCell ref="O6:V6"/>
    <mergeCell ref="U5:W5"/>
    <mergeCell ref="X6:Z6"/>
    <mergeCell ref="U11:V11"/>
    <mergeCell ref="D4:F4"/>
    <mergeCell ref="D5:F5"/>
    <mergeCell ref="G4:T4"/>
    <mergeCell ref="L2:M2"/>
    <mergeCell ref="G6:L6"/>
    <mergeCell ref="D6:F6"/>
    <mergeCell ref="M6:N6"/>
    <mergeCell ref="AJ5:AL5"/>
    <mergeCell ref="U9:V9"/>
    <mergeCell ref="AJ7:AL7"/>
    <mergeCell ref="G5:T5"/>
    <mergeCell ref="W20:X20"/>
    <mergeCell ref="F13:N13"/>
    <mergeCell ref="U12:V14"/>
    <mergeCell ref="U19:V25"/>
    <mergeCell ref="W13:X13"/>
    <mergeCell ref="W14:X14"/>
    <mergeCell ref="W15:X15"/>
    <mergeCell ref="W16:X16"/>
    <mergeCell ref="W19:X19"/>
    <mergeCell ref="W17:X17"/>
    <mergeCell ref="W18:X18"/>
    <mergeCell ref="F23:N23"/>
    <mergeCell ref="W12:X12"/>
    <mergeCell ref="W10:X10"/>
    <mergeCell ref="U10:V10"/>
    <mergeCell ref="C12:D12"/>
    <mergeCell ref="O7:V7"/>
    <mergeCell ref="W11:X11"/>
    <mergeCell ref="A5:C5"/>
    <mergeCell ref="D7:F7"/>
    <mergeCell ref="A10:B10"/>
    <mergeCell ref="C10:D10"/>
    <mergeCell ref="A12:B17"/>
    <mergeCell ref="C13:D13"/>
    <mergeCell ref="C17:D17"/>
    <mergeCell ref="C15:D15"/>
    <mergeCell ref="C21:D21"/>
    <mergeCell ref="C18:D18"/>
    <mergeCell ref="BF32:BG32"/>
    <mergeCell ref="C32:D32"/>
    <mergeCell ref="AW32:AX32"/>
    <mergeCell ref="W27:X27"/>
    <mergeCell ref="W31:X31"/>
    <mergeCell ref="W32:X32"/>
    <mergeCell ref="C29:D29"/>
    <mergeCell ref="C28:D28"/>
    <mergeCell ref="C27:D27"/>
    <mergeCell ref="C30:D30"/>
    <mergeCell ref="W22:X22"/>
    <mergeCell ref="W23:X23"/>
    <mergeCell ref="W21:X21"/>
  </mergeCells>
  <phoneticPr fontId="3"/>
  <conditionalFormatting sqref="O11:O12 O14:O36">
    <cfRule type="expression" dxfId="36" priority="2" stopIfTrue="1">
      <formula>$N11/$G11&gt;$M11/$F11</formula>
    </cfRule>
  </conditionalFormatting>
  <conditionalFormatting sqref="O13">
    <cfRule type="expression" dxfId="35" priority="3" stopIfTrue="1">
      <formula>$N13/$G13&gt;$M13/#REF!</formula>
    </cfRule>
  </conditionalFormatting>
  <conditionalFormatting sqref="AI11:AI33">
    <cfRule type="expression" dxfId="34" priority="1" stopIfTrue="1">
      <formula>$AH11/$AA11&gt;$AG11/$Z11</formula>
    </cfRule>
  </conditionalFormatting>
  <dataValidations count="47">
    <dataValidation type="whole" errorStyle="information" allowBlank="1" showInputMessage="1" showErrorMessage="1" errorTitle="定数オーバー" error="定数オーバーです。" sqref="AH11:AH17 M24:N36 M11:N12 M14:N22 AH19:AH29 AG11:AG29 AG31:AH33" xr:uid="{00000000-0002-0000-0200-000000000000}">
      <formula1>0</formula1>
      <formula2>F11</formula2>
    </dataValidation>
    <dataValidation allowBlank="1" showInputMessage="1" showErrorMessage="1" prompt="ちゅうおうひがし" sqref="E11" xr:uid="{00000000-0002-0000-0200-000001000000}"/>
    <dataValidation allowBlank="1" showInputMessage="1" showErrorMessage="1" prompt="にしやまはな" sqref="E21" xr:uid="{00000000-0002-0000-0200-000002000000}"/>
    <dataValidation allowBlank="1" showInputMessage="1" showErrorMessage="1" prompt="ひがしやまはな" sqref="E20" xr:uid="{00000000-0002-0000-0200-000003000000}"/>
    <dataValidation allowBlank="1" showInputMessage="1" showErrorMessage="1" prompt="きたまるやま" sqref="E19" xr:uid="{00000000-0002-0000-0200-000004000000}"/>
    <dataValidation allowBlank="1" showInputMessage="1" showErrorMessage="1" prompt="にしまるやま" sqref="E17" xr:uid="{00000000-0002-0000-0200-000005000000}"/>
    <dataValidation allowBlank="1" showInputMessage="1" showErrorMessage="1" prompt="みなみまるやま" sqref="E16" xr:uid="{00000000-0002-0000-0200-000006000000}"/>
    <dataValidation allowBlank="1" showInputMessage="1" showErrorMessage="1" prompt="あけぼの" sqref="E15" xr:uid="{00000000-0002-0000-0200-000007000000}"/>
    <dataValidation allowBlank="1" showInputMessage="1" showErrorMessage="1" prompt="ちゅうおうみなみ" sqref="E14" xr:uid="{00000000-0002-0000-0200-000008000000}"/>
    <dataValidation allowBlank="1" showInputMessage="1" showErrorMessage="1" prompt="そうえんちゅうおう" sqref="E13" xr:uid="{00000000-0002-0000-0200-000009000000}"/>
    <dataValidation allowBlank="1" showInputMessage="1" showErrorMessage="1" prompt="そうえんちゅうおうきた" sqref="E12" xr:uid="{00000000-0002-0000-0200-00000A000000}"/>
    <dataValidation allowBlank="1" showInputMessage="1" showErrorMessage="1" prompt="こうさい" sqref="E18" xr:uid="{00000000-0002-0000-0200-00000B000000}"/>
    <dataValidation allowBlank="1" showInputMessage="1" showErrorMessage="1" prompt="みやのもり" sqref="E22" xr:uid="{00000000-0002-0000-0200-00000C000000}"/>
    <dataValidation allowBlank="1" showInputMessage="1" showErrorMessage="1" prompt="ていねほしおき" sqref="E36" xr:uid="{00000000-0002-0000-0200-00000D000000}"/>
    <dataValidation allowBlank="1" showInputMessage="1" showErrorMessage="1" prompt="ていねいなほ" sqref="E35" xr:uid="{00000000-0002-0000-0200-00000E000000}"/>
    <dataValidation allowBlank="1" showInputMessage="1" showErrorMessage="1" prompt="ていねまえだ" sqref="E34" xr:uid="{00000000-0002-0000-0200-00000F000000}"/>
    <dataValidation allowBlank="1" showInputMessage="1" showErrorMessage="1" prompt="ていねとみおか" sqref="E33" xr:uid="{00000000-0002-0000-0200-000010000000}"/>
    <dataValidation allowBlank="1" showInputMessage="1" showErrorMessage="1" prompt="ていねちゅうおう" sqref="E32" xr:uid="{00000000-0002-0000-0200-000011000000}"/>
    <dataValidation allowBlank="1" showInputMessage="1" showErrorMessage="1" prompt="みやのさわ" sqref="E31" xr:uid="{00000000-0002-0000-0200-000012000000}"/>
    <dataValidation allowBlank="1" showInputMessage="1" showErrorMessage="1" prompt="にしのみなみ" sqref="E30" xr:uid="{00000000-0002-0000-0200-000013000000}"/>
    <dataValidation allowBlank="1" showInputMessage="1" showErrorMessage="1" prompt="にしのきた" sqref="E29" xr:uid="{00000000-0002-0000-0200-000014000000}"/>
    <dataValidation allowBlank="1" showInputMessage="1" showErrorMessage="1" prompt="にしの" sqref="E28" xr:uid="{00000000-0002-0000-0200-000015000000}"/>
    <dataValidation allowBlank="1" showInputMessage="1" showErrorMessage="1" prompt="しんはっさむ" sqref="E27" xr:uid="{00000000-0002-0000-0200-000016000000}"/>
    <dataValidation allowBlank="1" showInputMessage="1" showErrorMessage="1" prompt="はっさむ" sqref="E26" xr:uid="{00000000-0002-0000-0200-000017000000}"/>
    <dataValidation allowBlank="1" showInputMessage="1" showErrorMessage="1" prompt="はちけん" sqref="E25" xr:uid="{00000000-0002-0000-0200-000018000000}"/>
    <dataValidation allowBlank="1" showInputMessage="1" showErrorMessage="1" prompt="ことに" sqref="E24" xr:uid="{00000000-0002-0000-0200-000019000000}"/>
    <dataValidation allowBlank="1" showInputMessage="1" showErrorMessage="1" prompt="やまのて" sqref="E23" xr:uid="{00000000-0002-0000-0200-00001A000000}"/>
    <dataValidation allowBlank="1" showInputMessage="1" showErrorMessage="1" prompt="きたのどおり" sqref="Y29" xr:uid="{00000000-0002-0000-0200-00001F000000}"/>
    <dataValidation allowBlank="1" showInputMessage="1" showErrorMessage="1" prompt="つきさむひがし" sqref="Y28" xr:uid="{00000000-0002-0000-0200-000020000000}"/>
    <dataValidation allowBlank="1" showInputMessage="1" showErrorMessage="1" prompt="にしおか" sqref="Y27" xr:uid="{00000000-0002-0000-0200-000021000000}"/>
    <dataValidation allowBlank="1" showInputMessage="1" showErrorMessage="1" prompt="ふくずみ" sqref="Y26" xr:uid="{00000000-0002-0000-0200-000022000000}"/>
    <dataValidation allowBlank="1" showInputMessage="1" showErrorMessage="1" prompt="つきさむ" sqref="Y25" xr:uid="{00000000-0002-0000-0200-000023000000}"/>
    <dataValidation allowBlank="1" showInputMessage="1" showErrorMessage="1" prompt="なんごう" sqref="Y24" xr:uid="{00000000-0002-0000-0200-000024000000}"/>
    <dataValidation allowBlank="1" showInputMessage="1" showErrorMessage="1" prompt="なかのしま" sqref="Y23" xr:uid="{00000000-0002-0000-0200-000025000000}"/>
    <dataValidation allowBlank="1" showInputMessage="1" showErrorMessage="1" prompt="ひらぎし" sqref="Y22" xr:uid="{00000000-0002-0000-0200-000026000000}"/>
    <dataValidation allowBlank="1" showInputMessage="1" showErrorMessage="1" prompt="みその" sqref="Y21" xr:uid="{00000000-0002-0000-0200-000027000000}"/>
    <dataValidation allowBlank="1" showInputMessage="1" showErrorMessage="1" prompt="このはな" sqref="Y20" xr:uid="{00000000-0002-0000-0200-000028000000}"/>
    <dataValidation allowBlank="1" showInputMessage="1" showErrorMessage="1" prompt="とよひらちゅうおう" sqref="Y19" xr:uid="{00000000-0002-0000-0200-000029000000}"/>
    <dataValidation allowBlank="1" showInputMessage="1" showErrorMessage="1" prompt="じょうざんけい" sqref="Y18" xr:uid="{00000000-0002-0000-0200-00002A000000}"/>
    <dataValidation allowBlank="1" showInputMessage="1" showErrorMessage="1" prompt="ふじの" sqref="Y17" xr:uid="{00000000-0002-0000-0200-00002B000000}"/>
    <dataValidation allowBlank="1" showInputMessage="1" showErrorMessage="1" prompt="いしやま" sqref="Y16" xr:uid="{00000000-0002-0000-0200-00002C000000}"/>
    <dataValidation allowBlank="1" showInputMessage="1" showErrorMessage="1" prompt="まこまない" sqref="Y15" xr:uid="{00000000-0002-0000-0200-00002D000000}"/>
    <dataValidation allowBlank="1" showInputMessage="1" showErrorMessage="1" prompt="すみかわ" sqref="Y14" xr:uid="{00000000-0002-0000-0200-00002E000000}"/>
    <dataValidation allowBlank="1" showInputMessage="1" showErrorMessage="1" prompt="すみかわよじょう" sqref="Y13" xr:uid="{00000000-0002-0000-0200-00002F000000}"/>
    <dataValidation allowBlank="1" showInputMessage="1" showErrorMessage="1" prompt="もなみ" sqref="Y12" xr:uid="{00000000-0002-0000-0200-000030000000}"/>
    <dataValidation allowBlank="1" showInputMessage="1" showErrorMessage="1" prompt="かわぞえきた" sqref="Y11" xr:uid="{00000000-0002-0000-0200-000031000000}"/>
    <dataValidation allowBlank="1" showErrorMessage="1" promptTitle="配布要項" prompt="毎月3回_x000a_道新読者：木朝刊_x000a_未購読者：木～金　_x000a_詳細は申込書下部配布要項もしくは実施カレンダーをご覧ください" sqref="D5:F5" xr:uid="{00000000-0002-0000-0200-000032000000}"/>
  </dataValidations>
  <hyperlinks>
    <hyperlink ref="AJ5" location="表紙!A1" display="表紙へ戻る" xr:uid="{E40DD3C2-2E8E-48FC-99EF-CF89B7A35940}"/>
    <hyperlink ref="AJ7" location="実施カレンダー!A1" display="実施カレンダー!A1" xr:uid="{7E87DDFB-3EE2-47B8-9130-199245454596}"/>
  </hyperlink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AE88-2462-4B33-B149-AFEC8CE4907D}">
  <sheetPr>
    <tabColor rgb="FFFF0000"/>
    <pageSetUpPr fitToPage="1"/>
  </sheetPr>
  <dimension ref="A1:AL5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1.66406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1:38" ht="18" customHeight="1">
      <c r="A2" s="911" t="s">
        <v>253</v>
      </c>
      <c r="B2" s="912"/>
      <c r="C2" s="915" t="s">
        <v>254</v>
      </c>
      <c r="D2" s="916"/>
      <c r="E2" s="916"/>
      <c r="F2" s="916"/>
      <c r="G2" s="917"/>
      <c r="H2" s="157"/>
      <c r="I2" s="52"/>
      <c r="J2" s="156">
        <v>38404</v>
      </c>
      <c r="K2" s="156"/>
      <c r="L2" s="873">
        <f>'1-A.札幌市 【dDe】'!L2</f>
        <v>46235</v>
      </c>
      <c r="M2" s="873"/>
      <c r="N2" s="155" t="s">
        <v>255</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53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7" t="s">
        <v>106</v>
      </c>
      <c r="E4" s="859"/>
      <c r="F4" s="870"/>
      <c r="G4" s="913" t="s">
        <v>107</v>
      </c>
      <c r="H4" s="914"/>
      <c r="I4" s="914"/>
      <c r="J4" s="914"/>
      <c r="K4" s="914"/>
      <c r="L4" s="914"/>
      <c r="M4" s="914"/>
      <c r="N4" s="914"/>
      <c r="O4" s="914"/>
      <c r="P4" s="914"/>
      <c r="Q4" s="914"/>
      <c r="R4" s="914"/>
      <c r="S4" s="914"/>
      <c r="T4" s="914"/>
      <c r="U4" s="858" t="s">
        <v>108</v>
      </c>
      <c r="V4" s="859"/>
      <c r="W4" s="859"/>
      <c r="X4" s="867" t="s">
        <v>109</v>
      </c>
      <c r="Y4" s="859"/>
      <c r="Z4" s="884"/>
      <c r="AA4" s="148" t="s">
        <v>3</v>
      </c>
      <c r="AB4" s="197"/>
      <c r="AC4" s="197"/>
      <c r="AD4" s="878" t="s">
        <v>110</v>
      </c>
      <c r="AE4" s="878"/>
      <c r="AF4" s="878"/>
      <c r="AG4" s="878"/>
      <c r="AH4" s="146" t="s">
        <v>111</v>
      </c>
      <c r="AI4" s="61"/>
      <c r="AJ4" s="61"/>
      <c r="AK4" s="61"/>
      <c r="AL4" s="61"/>
    </row>
    <row r="5" spans="1:38" ht="24.75" customHeight="1" thickBot="1">
      <c r="A5" s="830"/>
      <c r="B5" s="831"/>
      <c r="C5" s="832"/>
      <c r="D5" s="871">
        <f>'1-A.札幌市 【dDe】'!D5</f>
        <v>0</v>
      </c>
      <c r="E5" s="908"/>
      <c r="F5" s="908"/>
      <c r="G5" s="849">
        <f>'1-A.札幌市 【dDe】'!G5</f>
        <v>0</v>
      </c>
      <c r="H5" s="909"/>
      <c r="I5" s="909"/>
      <c r="J5" s="909"/>
      <c r="K5" s="909"/>
      <c r="L5" s="909"/>
      <c r="M5" s="909"/>
      <c r="N5" s="909"/>
      <c r="O5" s="909"/>
      <c r="P5" s="909"/>
      <c r="Q5" s="909"/>
      <c r="R5" s="909"/>
      <c r="S5" s="909"/>
      <c r="T5" s="910"/>
      <c r="U5" s="865">
        <f>'1-A.札幌市 【dDe】'!U5</f>
        <v>0</v>
      </c>
      <c r="V5" s="901"/>
      <c r="W5" s="901"/>
      <c r="X5" s="860">
        <f>'1-A.札幌市 【dDe】'!X5</f>
        <v>0</v>
      </c>
      <c r="Y5" s="920"/>
      <c r="Z5" s="921"/>
      <c r="AA5" s="145">
        <f>'1-A.札幌市 【dDe】'!AA5</f>
        <v>0</v>
      </c>
      <c r="AB5" s="196"/>
      <c r="AC5" s="196"/>
      <c r="AD5" s="918">
        <f>'1-A.札幌市 【dDe】'!AD5</f>
        <v>0</v>
      </c>
      <c r="AE5" s="919"/>
      <c r="AF5" s="919"/>
      <c r="AG5" s="919"/>
      <c r="AH5" s="143">
        <f>'1-A.札幌市 【dDe】'!AH5</f>
        <v>0</v>
      </c>
      <c r="AI5" s="66"/>
      <c r="AJ5" s="847" t="s">
        <v>112</v>
      </c>
      <c r="AK5" s="847"/>
      <c r="AL5" s="847"/>
    </row>
    <row r="6" spans="1:38" ht="13.5" customHeight="1" thickTop="1">
      <c r="A6" s="142" t="s">
        <v>113</v>
      </c>
      <c r="B6" s="141"/>
      <c r="C6" s="195"/>
      <c r="D6" s="874" t="s">
        <v>114</v>
      </c>
      <c r="E6" s="875"/>
      <c r="F6" s="876"/>
      <c r="G6" s="874" t="s">
        <v>256</v>
      </c>
      <c r="H6" s="875"/>
      <c r="I6" s="875"/>
      <c r="J6" s="875"/>
      <c r="K6" s="875"/>
      <c r="L6" s="876"/>
      <c r="M6" s="877" t="s">
        <v>257</v>
      </c>
      <c r="N6" s="863"/>
      <c r="O6" s="863" t="s">
        <v>258</v>
      </c>
      <c r="P6" s="863"/>
      <c r="Q6" s="863"/>
      <c r="R6" s="863"/>
      <c r="S6" s="863"/>
      <c r="T6" s="863"/>
      <c r="U6" s="863"/>
      <c r="V6" s="864"/>
      <c r="W6" s="139"/>
      <c r="X6" s="867" t="s">
        <v>118</v>
      </c>
      <c r="Y6" s="859"/>
      <c r="Z6" s="859"/>
      <c r="AA6" s="887" t="s">
        <v>259</v>
      </c>
      <c r="AB6" s="888"/>
      <c r="AC6" s="888"/>
      <c r="AD6" s="888"/>
      <c r="AE6" s="888"/>
      <c r="AF6" s="888"/>
      <c r="AG6" s="888"/>
      <c r="AH6" s="889"/>
      <c r="AI6" s="61"/>
      <c r="AJ6" s="61"/>
      <c r="AK6" s="61"/>
      <c r="AL6" s="61"/>
    </row>
    <row r="7" spans="1:38" ht="24.75" customHeight="1" thickBot="1">
      <c r="A7" s="830"/>
      <c r="B7" s="895"/>
      <c r="C7" s="896"/>
      <c r="D7" s="833">
        <f>SUM(G7,'1-A.札幌市 【dDe】'!G7)</f>
        <v>0</v>
      </c>
      <c r="E7" s="834"/>
      <c r="F7" s="835"/>
      <c r="G7" s="833">
        <f>SUM(M7,O7)</f>
        <v>0</v>
      </c>
      <c r="H7" s="834"/>
      <c r="I7" s="834"/>
      <c r="J7" s="834"/>
      <c r="K7" s="834"/>
      <c r="L7" s="835"/>
      <c r="M7" s="894">
        <f>SUM(M11:M36,AG11:AG28)</f>
        <v>0</v>
      </c>
      <c r="N7" s="843"/>
      <c r="O7" s="843">
        <f>SUM(N11:N36,AH11:AH28)</f>
        <v>0</v>
      </c>
      <c r="P7" s="843"/>
      <c r="Q7" s="843"/>
      <c r="R7" s="843"/>
      <c r="S7" s="843"/>
      <c r="T7" s="843"/>
      <c r="U7" s="843"/>
      <c r="V7" s="844"/>
      <c r="W7" s="138"/>
      <c r="X7" s="879">
        <f>'1-A.札幌市 【dDe】'!X7</f>
        <v>0</v>
      </c>
      <c r="Y7" s="880"/>
      <c r="Z7" s="880"/>
      <c r="AA7" s="885">
        <f>'1-A.札幌市 【dDe】'!AA7</f>
        <v>0</v>
      </c>
      <c r="AB7" s="866"/>
      <c r="AC7" s="866"/>
      <c r="AD7" s="866"/>
      <c r="AE7" s="866"/>
      <c r="AF7" s="866"/>
      <c r="AG7" s="866"/>
      <c r="AH7" s="886"/>
      <c r="AI7" s="52"/>
      <c r="AJ7" s="847" t="s">
        <v>120</v>
      </c>
      <c r="AK7" s="847"/>
      <c r="AL7" s="847"/>
    </row>
    <row r="8" spans="1:38" ht="11.4"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260</v>
      </c>
      <c r="B9" s="580"/>
      <c r="C9" s="580"/>
      <c r="D9" s="580"/>
      <c r="E9" s="580"/>
      <c r="F9" s="580"/>
      <c r="G9" s="580"/>
      <c r="H9" s="583"/>
      <c r="I9" s="584"/>
      <c r="J9" s="584"/>
      <c r="K9" s="584"/>
      <c r="L9" s="583"/>
      <c r="M9" s="131" t="s">
        <v>122</v>
      </c>
      <c r="N9" s="130">
        <f>SUM('1-A.札幌市 【dDe】'!M7,M7)</f>
        <v>0</v>
      </c>
      <c r="O9" s="897" t="s">
        <v>123</v>
      </c>
      <c r="P9" s="897"/>
      <c r="Q9" s="897"/>
      <c r="R9" s="897"/>
      <c r="S9" s="897"/>
      <c r="T9" s="897"/>
      <c r="U9" s="848">
        <f>SUM('1-A.札幌市 【dDe】'!O7,O7)</f>
        <v>0</v>
      </c>
      <c r="V9" s="848"/>
      <c r="W9" s="67"/>
      <c r="X9" s="67"/>
      <c r="Y9" s="67"/>
      <c r="Z9" s="67"/>
      <c r="AA9" s="67"/>
      <c r="AB9" s="67"/>
      <c r="AC9" s="67"/>
      <c r="AD9" s="67"/>
      <c r="AE9" s="67"/>
      <c r="AF9" s="67"/>
      <c r="AG9" s="67"/>
      <c r="AH9" s="67"/>
      <c r="AI9" s="61"/>
      <c r="AJ9" s="61"/>
      <c r="AK9" s="61"/>
      <c r="AL9" s="61"/>
    </row>
    <row r="10" spans="1:38" ht="15.75" customHeight="1">
      <c r="A10" s="836" t="s">
        <v>124</v>
      </c>
      <c r="B10" s="837"/>
      <c r="C10" s="838" t="s">
        <v>125</v>
      </c>
      <c r="D10" s="837"/>
      <c r="E10" s="124" t="s">
        <v>126</v>
      </c>
      <c r="F10" s="469" t="s">
        <v>127</v>
      </c>
      <c r="G10" s="126" t="s">
        <v>128</v>
      </c>
      <c r="H10" s="121" t="s">
        <v>133</v>
      </c>
      <c r="I10" s="122"/>
      <c r="J10" s="122"/>
      <c r="K10" s="122"/>
      <c r="L10" s="121" t="s">
        <v>130</v>
      </c>
      <c r="M10" s="500" t="s">
        <v>131</v>
      </c>
      <c r="N10" s="119" t="s">
        <v>132</v>
      </c>
      <c r="O10" s="194"/>
      <c r="P10" s="194"/>
      <c r="Q10" s="61"/>
      <c r="R10" s="61"/>
      <c r="S10" s="194"/>
      <c r="T10" s="194"/>
      <c r="U10" s="836" t="s">
        <v>124</v>
      </c>
      <c r="V10" s="837"/>
      <c r="W10" s="838" t="s">
        <v>125</v>
      </c>
      <c r="X10" s="837"/>
      <c r="Y10" s="125"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39" t="s">
        <v>222</v>
      </c>
      <c r="B11" s="840"/>
      <c r="C11" s="827">
        <v>4110</v>
      </c>
      <c r="D11" s="828"/>
      <c r="E11" s="503" t="s">
        <v>223</v>
      </c>
      <c r="F11" s="481">
        <v>3170</v>
      </c>
      <c r="G11" s="89">
        <v>6960</v>
      </c>
      <c r="H11" s="183" t="s">
        <v>224</v>
      </c>
      <c r="I11" s="182"/>
      <c r="J11" s="182"/>
      <c r="K11" s="182"/>
      <c r="L11" s="181">
        <f t="shared" ref="L11:L14" si="0">SUM(M11,N11)</f>
        <v>0</v>
      </c>
      <c r="M11" s="104"/>
      <c r="N11" s="103"/>
      <c r="O11" s="71" t="s">
        <v>140</v>
      </c>
      <c r="P11" s="61"/>
      <c r="Q11" s="68"/>
      <c r="R11" s="66"/>
      <c r="S11" s="61"/>
      <c r="T11" s="61"/>
      <c r="U11" s="868" t="s">
        <v>263</v>
      </c>
      <c r="V11" s="893"/>
      <c r="W11" s="845">
        <v>7015</v>
      </c>
      <c r="X11" s="846"/>
      <c r="Y11" s="504" t="s">
        <v>264</v>
      </c>
      <c r="Z11" s="481">
        <v>2390</v>
      </c>
      <c r="AA11" s="89">
        <v>13000</v>
      </c>
      <c r="AB11" s="193" t="s">
        <v>265</v>
      </c>
      <c r="AC11" s="192"/>
      <c r="AD11" s="192"/>
      <c r="AE11" s="192"/>
      <c r="AF11" s="191">
        <f t="shared" ref="AF11:AF16" si="1">SUM(AG11,AH11)</f>
        <v>0</v>
      </c>
      <c r="AG11" s="116"/>
      <c r="AH11" s="103"/>
      <c r="AI11" s="71" t="s">
        <v>140</v>
      </c>
      <c r="AJ11" s="66"/>
      <c r="AK11" s="61"/>
      <c r="AL11" s="61"/>
    </row>
    <row r="12" spans="1:38" ht="15.75" customHeight="1">
      <c r="A12" s="94" t="s">
        <v>162</v>
      </c>
      <c r="B12" s="91">
        <f>SUM(F11:F14)</f>
        <v>13990</v>
      </c>
      <c r="C12" s="824">
        <v>4120</v>
      </c>
      <c r="D12" s="825"/>
      <c r="E12" s="503" t="s">
        <v>227</v>
      </c>
      <c r="F12" s="481">
        <v>4260</v>
      </c>
      <c r="G12" s="102">
        <v>7490</v>
      </c>
      <c r="H12" s="101" t="s">
        <v>228</v>
      </c>
      <c r="I12" s="100"/>
      <c r="J12" s="100"/>
      <c r="K12" s="100"/>
      <c r="L12" s="99">
        <f t="shared" si="0"/>
        <v>0</v>
      </c>
      <c r="M12" s="84"/>
      <c r="N12" s="83"/>
      <c r="O12" s="71" t="s">
        <v>140</v>
      </c>
      <c r="P12" s="61"/>
      <c r="Q12" s="68"/>
      <c r="R12" s="66"/>
      <c r="S12" s="61"/>
      <c r="T12" s="61"/>
      <c r="U12" s="839" t="s">
        <v>269</v>
      </c>
      <c r="V12" s="840"/>
      <c r="W12" s="824">
        <v>7030</v>
      </c>
      <c r="X12" s="825"/>
      <c r="Y12" s="698" t="s">
        <v>270</v>
      </c>
      <c r="Z12" s="481">
        <v>5000</v>
      </c>
      <c r="AA12" s="102">
        <v>15300</v>
      </c>
      <c r="AB12" s="101" t="s">
        <v>271</v>
      </c>
      <c r="AC12" s="100"/>
      <c r="AD12" s="100"/>
      <c r="AE12" s="100"/>
      <c r="AF12" s="99">
        <f t="shared" si="1"/>
        <v>0</v>
      </c>
      <c r="AG12" s="84"/>
      <c r="AH12" s="83"/>
      <c r="AI12" s="71" t="s">
        <v>140</v>
      </c>
      <c r="AJ12" s="66"/>
      <c r="AK12" s="61"/>
      <c r="AL12" s="61"/>
    </row>
    <row r="13" spans="1:38" ht="15.75" customHeight="1">
      <c r="A13" s="92" t="s">
        <v>167</v>
      </c>
      <c r="B13" s="91">
        <f>SUM(G11:G14)</f>
        <v>24520</v>
      </c>
      <c r="C13" s="824">
        <v>4130</v>
      </c>
      <c r="D13" s="825"/>
      <c r="E13" s="503" t="s">
        <v>232</v>
      </c>
      <c r="F13" s="481">
        <v>1040</v>
      </c>
      <c r="G13" s="102">
        <v>2150</v>
      </c>
      <c r="H13" s="101" t="s">
        <v>233</v>
      </c>
      <c r="I13" s="100"/>
      <c r="J13" s="100"/>
      <c r="K13" s="100"/>
      <c r="L13" s="99">
        <f t="shared" si="0"/>
        <v>0</v>
      </c>
      <c r="M13" s="84"/>
      <c r="N13" s="83"/>
      <c r="O13" s="71" t="s">
        <v>140</v>
      </c>
      <c r="P13" s="61"/>
      <c r="Q13" s="68"/>
      <c r="R13" s="66"/>
      <c r="S13" s="61"/>
      <c r="T13" s="61"/>
      <c r="U13" s="839"/>
      <c r="V13" s="840"/>
      <c r="W13" s="824">
        <v>7040</v>
      </c>
      <c r="X13" s="825"/>
      <c r="Y13" s="698" t="s">
        <v>274</v>
      </c>
      <c r="Z13" s="481">
        <v>4850</v>
      </c>
      <c r="AA13" s="102">
        <v>7400</v>
      </c>
      <c r="AB13" s="101" t="s">
        <v>275</v>
      </c>
      <c r="AC13" s="100"/>
      <c r="AD13" s="100"/>
      <c r="AE13" s="100"/>
      <c r="AF13" s="99">
        <f t="shared" si="1"/>
        <v>0</v>
      </c>
      <c r="AG13" s="84"/>
      <c r="AH13" s="83"/>
      <c r="AI13" s="71" t="s">
        <v>140</v>
      </c>
      <c r="AJ13" s="66"/>
      <c r="AK13" s="61"/>
      <c r="AL13" s="61"/>
    </row>
    <row r="14" spans="1:38" ht="15.75" customHeight="1">
      <c r="A14" s="497" t="s">
        <v>45</v>
      </c>
      <c r="B14" s="485">
        <f>SUM(B12:B13)</f>
        <v>38510</v>
      </c>
      <c r="C14" s="822">
        <v>4140</v>
      </c>
      <c r="D14" s="823"/>
      <c r="E14" s="486" t="s">
        <v>236</v>
      </c>
      <c r="F14" s="482">
        <v>5520</v>
      </c>
      <c r="G14" s="487">
        <v>7920</v>
      </c>
      <c r="H14" s="488" t="s">
        <v>237</v>
      </c>
      <c r="I14" s="489"/>
      <c r="J14" s="489"/>
      <c r="K14" s="489"/>
      <c r="L14" s="490">
        <f t="shared" si="0"/>
        <v>0</v>
      </c>
      <c r="M14" s="491"/>
      <c r="N14" s="492"/>
      <c r="O14" s="71" t="s">
        <v>140</v>
      </c>
      <c r="P14" s="61"/>
      <c r="Q14" s="68"/>
      <c r="R14" s="66"/>
      <c r="S14" s="61"/>
      <c r="T14" s="61"/>
      <c r="U14" s="839"/>
      <c r="V14" s="840"/>
      <c r="W14" s="824">
        <v>7050</v>
      </c>
      <c r="X14" s="825"/>
      <c r="Y14" s="698" t="s">
        <v>278</v>
      </c>
      <c r="Z14" s="481">
        <v>4900</v>
      </c>
      <c r="AA14" s="102">
        <v>9000</v>
      </c>
      <c r="AB14" s="101" t="s">
        <v>279</v>
      </c>
      <c r="AC14" s="100"/>
      <c r="AD14" s="100"/>
      <c r="AE14" s="100"/>
      <c r="AF14" s="99">
        <f t="shared" si="1"/>
        <v>0</v>
      </c>
      <c r="AG14" s="84"/>
      <c r="AH14" s="83"/>
      <c r="AI14" s="71" t="s">
        <v>140</v>
      </c>
      <c r="AJ14" s="66"/>
      <c r="AK14" s="61"/>
      <c r="AL14" s="61"/>
    </row>
    <row r="15" spans="1:38" ht="15.75" customHeight="1">
      <c r="A15" s="904"/>
      <c r="B15" s="905"/>
      <c r="C15" s="827">
        <v>5020</v>
      </c>
      <c r="D15" s="828"/>
      <c r="E15" s="503" t="s">
        <v>261</v>
      </c>
      <c r="F15" s="480">
        <v>1980</v>
      </c>
      <c r="G15" s="109">
        <v>5350</v>
      </c>
      <c r="H15" s="108" t="s">
        <v>262</v>
      </c>
      <c r="I15" s="107"/>
      <c r="J15" s="107"/>
      <c r="K15" s="107"/>
      <c r="L15" s="190">
        <f t="shared" ref="L15:L28" si="2">SUM(M15,N15)</f>
        <v>0</v>
      </c>
      <c r="M15" s="104"/>
      <c r="N15" s="103"/>
      <c r="O15" s="71" t="s">
        <v>140</v>
      </c>
      <c r="P15" s="61"/>
      <c r="Q15" s="68"/>
      <c r="R15" s="66"/>
      <c r="S15" s="61"/>
      <c r="T15" s="61"/>
      <c r="U15" s="839"/>
      <c r="V15" s="840"/>
      <c r="W15" s="824">
        <v>7070</v>
      </c>
      <c r="X15" s="825"/>
      <c r="Y15" s="698" t="s">
        <v>282</v>
      </c>
      <c r="Z15" s="481">
        <v>2330</v>
      </c>
      <c r="AA15" s="102">
        <v>3800</v>
      </c>
      <c r="AB15" s="101" t="s">
        <v>283</v>
      </c>
      <c r="AC15" s="100"/>
      <c r="AD15" s="100"/>
      <c r="AE15" s="100"/>
      <c r="AF15" s="99">
        <f t="shared" si="1"/>
        <v>0</v>
      </c>
      <c r="AG15" s="84"/>
      <c r="AH15" s="83"/>
      <c r="AI15" s="71" t="s">
        <v>140</v>
      </c>
      <c r="AJ15" s="66"/>
      <c r="AK15" s="61"/>
      <c r="AL15" s="61"/>
    </row>
    <row r="16" spans="1:38" ht="15.75" customHeight="1">
      <c r="A16" s="839" t="s">
        <v>266</v>
      </c>
      <c r="B16" s="840"/>
      <c r="C16" s="824">
        <v>5030</v>
      </c>
      <c r="D16" s="825"/>
      <c r="E16" s="698" t="s">
        <v>267</v>
      </c>
      <c r="F16" s="481">
        <v>1370</v>
      </c>
      <c r="G16" s="89">
        <v>3300</v>
      </c>
      <c r="H16" s="88" t="s">
        <v>268</v>
      </c>
      <c r="I16" s="87"/>
      <c r="J16" s="87"/>
      <c r="K16" s="87"/>
      <c r="L16" s="184">
        <f t="shared" si="2"/>
        <v>0</v>
      </c>
      <c r="M16" s="84"/>
      <c r="N16" s="83"/>
      <c r="O16" s="71" t="s">
        <v>140</v>
      </c>
      <c r="P16" s="61"/>
      <c r="Q16" s="68"/>
      <c r="R16" s="66"/>
      <c r="S16" s="61"/>
      <c r="T16" s="61"/>
      <c r="U16" s="839"/>
      <c r="V16" s="840"/>
      <c r="W16" s="824">
        <v>7080</v>
      </c>
      <c r="X16" s="825"/>
      <c r="Y16" s="698" t="s">
        <v>286</v>
      </c>
      <c r="Z16" s="481">
        <v>4610</v>
      </c>
      <c r="AA16" s="102">
        <v>7900</v>
      </c>
      <c r="AB16" s="101" t="s">
        <v>287</v>
      </c>
      <c r="AC16" s="100"/>
      <c r="AD16" s="100"/>
      <c r="AE16" s="100"/>
      <c r="AF16" s="99">
        <f t="shared" si="1"/>
        <v>0</v>
      </c>
      <c r="AG16" s="84"/>
      <c r="AH16" s="83"/>
      <c r="AI16" s="71" t="s">
        <v>140</v>
      </c>
      <c r="AJ16" s="66"/>
      <c r="AK16" s="61"/>
      <c r="AL16" s="61"/>
    </row>
    <row r="17" spans="1:38" ht="15.75" customHeight="1">
      <c r="A17" s="839"/>
      <c r="B17" s="840"/>
      <c r="C17" s="824">
        <v>5040</v>
      </c>
      <c r="D17" s="825"/>
      <c r="E17" s="698" t="s">
        <v>272</v>
      </c>
      <c r="F17" s="481">
        <v>3350</v>
      </c>
      <c r="G17" s="89">
        <v>6220</v>
      </c>
      <c r="H17" s="88" t="s">
        <v>273</v>
      </c>
      <c r="I17" s="87"/>
      <c r="J17" s="87"/>
      <c r="K17" s="87"/>
      <c r="L17" s="184">
        <f t="shared" si="2"/>
        <v>0</v>
      </c>
      <c r="M17" s="84"/>
      <c r="N17" s="83"/>
      <c r="O17" s="71" t="s">
        <v>140</v>
      </c>
      <c r="P17" s="61"/>
      <c r="Q17" s="68"/>
      <c r="R17" s="66"/>
      <c r="S17" s="61"/>
      <c r="T17" s="61"/>
      <c r="U17" s="94" t="s">
        <v>157</v>
      </c>
      <c r="V17" s="112"/>
      <c r="W17" s="841">
        <v>7085</v>
      </c>
      <c r="X17" s="842"/>
      <c r="Y17" s="701" t="s">
        <v>290</v>
      </c>
      <c r="Z17" s="906" t="s">
        <v>291</v>
      </c>
      <c r="AA17" s="906"/>
      <c r="AB17" s="906"/>
      <c r="AC17" s="906"/>
      <c r="AD17" s="906"/>
      <c r="AE17" s="906"/>
      <c r="AF17" s="906"/>
      <c r="AG17" s="906"/>
      <c r="AH17" s="907"/>
      <c r="AI17" s="71" t="s">
        <v>140</v>
      </c>
      <c r="AJ17" s="66"/>
      <c r="AK17" s="61"/>
      <c r="AL17" s="61"/>
    </row>
    <row r="18" spans="1:38" ht="15.75" customHeight="1">
      <c r="A18" s="94" t="s">
        <v>157</v>
      </c>
      <c r="B18" s="112"/>
      <c r="C18" s="824">
        <v>5050</v>
      </c>
      <c r="D18" s="825"/>
      <c r="E18" s="698" t="s">
        <v>276</v>
      </c>
      <c r="F18" s="481">
        <v>2270</v>
      </c>
      <c r="G18" s="89">
        <v>5600</v>
      </c>
      <c r="H18" s="88" t="s">
        <v>277</v>
      </c>
      <c r="I18" s="87"/>
      <c r="J18" s="87"/>
      <c r="K18" s="87"/>
      <c r="L18" s="184">
        <f t="shared" si="2"/>
        <v>0</v>
      </c>
      <c r="M18" s="84"/>
      <c r="N18" s="83"/>
      <c r="O18" s="71" t="s">
        <v>140</v>
      </c>
      <c r="P18" s="61"/>
      <c r="Q18" s="68"/>
      <c r="R18" s="66"/>
      <c r="S18" s="61"/>
      <c r="T18" s="61"/>
      <c r="U18" s="94" t="s">
        <v>162</v>
      </c>
      <c r="V18" s="91">
        <f>SUM(Z11:Z20)</f>
        <v>35290</v>
      </c>
      <c r="W18" s="841">
        <v>7090</v>
      </c>
      <c r="X18" s="842"/>
      <c r="Y18" s="701" t="s">
        <v>295</v>
      </c>
      <c r="Z18" s="906" t="s">
        <v>291</v>
      </c>
      <c r="AA18" s="906"/>
      <c r="AB18" s="906"/>
      <c r="AC18" s="906"/>
      <c r="AD18" s="906"/>
      <c r="AE18" s="906"/>
      <c r="AF18" s="906"/>
      <c r="AG18" s="906"/>
      <c r="AH18" s="907"/>
      <c r="AI18" s="71" t="s">
        <v>140</v>
      </c>
      <c r="AJ18" s="66"/>
      <c r="AK18" s="61"/>
      <c r="AL18" s="61"/>
    </row>
    <row r="19" spans="1:38" ht="15.75" customHeight="1">
      <c r="A19" s="94" t="s">
        <v>162</v>
      </c>
      <c r="B19" s="91">
        <f>SUM(F15:F21)</f>
        <v>19490</v>
      </c>
      <c r="C19" s="824">
        <v>5060</v>
      </c>
      <c r="D19" s="825"/>
      <c r="E19" s="698" t="s">
        <v>280</v>
      </c>
      <c r="F19" s="481">
        <v>3860</v>
      </c>
      <c r="G19" s="89">
        <v>6600</v>
      </c>
      <c r="H19" s="88" t="s">
        <v>281</v>
      </c>
      <c r="I19" s="87"/>
      <c r="J19" s="87"/>
      <c r="K19" s="87"/>
      <c r="L19" s="184">
        <f t="shared" si="2"/>
        <v>0</v>
      </c>
      <c r="M19" s="84"/>
      <c r="N19" s="83"/>
      <c r="O19" s="71" t="s">
        <v>140</v>
      </c>
      <c r="P19" s="61"/>
      <c r="Q19" s="68"/>
      <c r="R19" s="66"/>
      <c r="S19" s="61"/>
      <c r="T19" s="61"/>
      <c r="U19" s="92" t="s">
        <v>167</v>
      </c>
      <c r="V19" s="91">
        <f>SUM(AA11:AA20)</f>
        <v>75250</v>
      </c>
      <c r="W19" s="824">
        <v>7100</v>
      </c>
      <c r="X19" s="825"/>
      <c r="Y19" s="698" t="s">
        <v>298</v>
      </c>
      <c r="Z19" s="481">
        <v>6590</v>
      </c>
      <c r="AA19" s="102">
        <v>10900</v>
      </c>
      <c r="AB19" s="175" t="s">
        <v>299</v>
      </c>
      <c r="AC19" s="100"/>
      <c r="AD19" s="100"/>
      <c r="AE19" s="100"/>
      <c r="AF19" s="99">
        <f t="shared" ref="AF19:AF24" si="3">SUM(AG19,AH19)</f>
        <v>0</v>
      </c>
      <c r="AG19" s="84"/>
      <c r="AH19" s="83"/>
      <c r="AI19" s="71" t="s">
        <v>140</v>
      </c>
      <c r="AJ19" s="66"/>
      <c r="AK19" s="61"/>
      <c r="AL19" s="61"/>
    </row>
    <row r="20" spans="1:38" ht="15.75" customHeight="1">
      <c r="A20" s="92" t="s">
        <v>167</v>
      </c>
      <c r="B20" s="91">
        <f>SUM(G15:G21)</f>
        <v>47470</v>
      </c>
      <c r="C20" s="824">
        <v>5070</v>
      </c>
      <c r="D20" s="825"/>
      <c r="E20" s="698" t="s">
        <v>284</v>
      </c>
      <c r="F20" s="481">
        <v>2690</v>
      </c>
      <c r="G20" s="113">
        <v>6200</v>
      </c>
      <c r="H20" s="187" t="s">
        <v>285</v>
      </c>
      <c r="I20" s="186"/>
      <c r="J20" s="186"/>
      <c r="K20" s="186"/>
      <c r="L20" s="184">
        <f t="shared" si="2"/>
        <v>0</v>
      </c>
      <c r="M20" s="114"/>
      <c r="N20" s="83"/>
      <c r="O20" s="71" t="s">
        <v>140</v>
      </c>
      <c r="P20" s="61"/>
      <c r="Q20" s="68"/>
      <c r="R20" s="66"/>
      <c r="S20" s="61"/>
      <c r="T20" s="61"/>
      <c r="U20" s="497" t="s">
        <v>45</v>
      </c>
      <c r="V20" s="485">
        <f>SUM(V18:V19)</f>
        <v>110540</v>
      </c>
      <c r="W20" s="822">
        <v>7110</v>
      </c>
      <c r="X20" s="823"/>
      <c r="Y20" s="699" t="s">
        <v>302</v>
      </c>
      <c r="Z20" s="482">
        <v>4620</v>
      </c>
      <c r="AA20" s="487">
        <v>7950</v>
      </c>
      <c r="AB20" s="493" t="s">
        <v>303</v>
      </c>
      <c r="AC20" s="489"/>
      <c r="AD20" s="489"/>
      <c r="AE20" s="489"/>
      <c r="AF20" s="490">
        <f t="shared" si="3"/>
        <v>0</v>
      </c>
      <c r="AG20" s="491"/>
      <c r="AH20" s="492"/>
      <c r="AI20" s="71" t="s">
        <v>140</v>
      </c>
      <c r="AJ20" s="66"/>
      <c r="AK20" s="61"/>
      <c r="AL20" s="61"/>
    </row>
    <row r="21" spans="1:38" ht="15.75" customHeight="1">
      <c r="A21" s="497" t="s">
        <v>45</v>
      </c>
      <c r="B21" s="485">
        <f>SUM(B19:B20)</f>
        <v>66960</v>
      </c>
      <c r="C21" s="822">
        <v>5080</v>
      </c>
      <c r="D21" s="823"/>
      <c r="E21" s="699" t="s">
        <v>288</v>
      </c>
      <c r="F21" s="482">
        <v>3970</v>
      </c>
      <c r="G21" s="478">
        <v>14200</v>
      </c>
      <c r="H21" s="493" t="s">
        <v>289</v>
      </c>
      <c r="I21" s="494"/>
      <c r="J21" s="494"/>
      <c r="K21" s="494"/>
      <c r="L21" s="501">
        <f t="shared" si="2"/>
        <v>0</v>
      </c>
      <c r="M21" s="491"/>
      <c r="N21" s="492"/>
      <c r="O21" s="71" t="s">
        <v>140</v>
      </c>
      <c r="P21" s="61"/>
      <c r="Q21" s="68"/>
      <c r="R21" s="66"/>
      <c r="S21" s="61"/>
      <c r="T21" s="61"/>
      <c r="U21" s="839" t="s">
        <v>306</v>
      </c>
      <c r="V21" s="924"/>
      <c r="W21" s="827">
        <v>8010</v>
      </c>
      <c r="X21" s="828"/>
      <c r="Y21" s="503" t="s">
        <v>307</v>
      </c>
      <c r="Z21" s="480">
        <v>1110</v>
      </c>
      <c r="AA21" s="484">
        <v>1440</v>
      </c>
      <c r="AB21" s="183" t="s">
        <v>308</v>
      </c>
      <c r="AC21" s="182"/>
      <c r="AD21" s="182"/>
      <c r="AE21" s="182"/>
      <c r="AF21" s="181">
        <f t="shared" si="3"/>
        <v>0</v>
      </c>
      <c r="AG21" s="104"/>
      <c r="AH21" s="103"/>
      <c r="AI21" s="71" t="s">
        <v>140</v>
      </c>
      <c r="AJ21" s="66"/>
      <c r="AK21" s="61"/>
      <c r="AL21" s="61"/>
    </row>
    <row r="22" spans="1:38" ht="15.75" customHeight="1">
      <c r="A22" s="902" t="s">
        <v>292</v>
      </c>
      <c r="B22" s="903"/>
      <c r="C22" s="827">
        <v>5090</v>
      </c>
      <c r="D22" s="828"/>
      <c r="E22" s="503" t="s">
        <v>293</v>
      </c>
      <c r="F22" s="480">
        <v>4770</v>
      </c>
      <c r="G22" s="109">
        <v>7400</v>
      </c>
      <c r="H22" s="108" t="s">
        <v>294</v>
      </c>
      <c r="I22" s="107"/>
      <c r="J22" s="107"/>
      <c r="K22" s="107"/>
      <c r="L22" s="190">
        <f t="shared" si="2"/>
        <v>0</v>
      </c>
      <c r="M22" s="104"/>
      <c r="N22" s="103"/>
      <c r="O22" s="71" t="s">
        <v>140</v>
      </c>
      <c r="P22" s="61"/>
      <c r="Q22" s="68"/>
      <c r="R22" s="66"/>
      <c r="S22" s="61"/>
      <c r="T22" s="61"/>
      <c r="U22" s="94" t="s">
        <v>162</v>
      </c>
      <c r="V22" s="91">
        <f>SUM(Z21:Z24)</f>
        <v>7040</v>
      </c>
      <c r="W22" s="824">
        <v>8020</v>
      </c>
      <c r="X22" s="825"/>
      <c r="Y22" s="698" t="s">
        <v>311</v>
      </c>
      <c r="Z22" s="481">
        <v>2710</v>
      </c>
      <c r="AA22" s="102">
        <v>2160</v>
      </c>
      <c r="AB22" s="101" t="s">
        <v>312</v>
      </c>
      <c r="AC22" s="100"/>
      <c r="AD22" s="100"/>
      <c r="AE22" s="100"/>
      <c r="AF22" s="99">
        <f t="shared" si="3"/>
        <v>0</v>
      </c>
      <c r="AG22" s="84"/>
      <c r="AH22" s="83"/>
      <c r="AI22" s="71" t="s">
        <v>140</v>
      </c>
      <c r="AJ22" s="66"/>
      <c r="AK22" s="61"/>
      <c r="AL22" s="61"/>
    </row>
    <row r="23" spans="1:38" ht="15.75" customHeight="1">
      <c r="A23" s="94" t="s">
        <v>157</v>
      </c>
      <c r="B23" s="112"/>
      <c r="C23" s="824">
        <v>5100</v>
      </c>
      <c r="D23" s="825"/>
      <c r="E23" s="698" t="s">
        <v>296</v>
      </c>
      <c r="F23" s="481">
        <v>3900</v>
      </c>
      <c r="G23" s="89">
        <v>6000</v>
      </c>
      <c r="H23" s="88" t="s">
        <v>297</v>
      </c>
      <c r="I23" s="87"/>
      <c r="J23" s="87"/>
      <c r="K23" s="87"/>
      <c r="L23" s="184">
        <f t="shared" si="2"/>
        <v>0</v>
      </c>
      <c r="M23" s="84"/>
      <c r="N23" s="83"/>
      <c r="O23" s="71" t="s">
        <v>140</v>
      </c>
      <c r="P23" s="61"/>
      <c r="Q23" s="68"/>
      <c r="R23" s="66"/>
      <c r="S23" s="61"/>
      <c r="T23" s="61"/>
      <c r="U23" s="92" t="s">
        <v>167</v>
      </c>
      <c r="V23" s="91">
        <f>SUM(AA21:AA24)</f>
        <v>5300</v>
      </c>
      <c r="W23" s="824">
        <v>8030</v>
      </c>
      <c r="X23" s="825"/>
      <c r="Y23" s="698" t="s">
        <v>316</v>
      </c>
      <c r="Z23" s="481">
        <v>2660</v>
      </c>
      <c r="AA23" s="102">
        <v>1700</v>
      </c>
      <c r="AB23" s="175" t="s">
        <v>317</v>
      </c>
      <c r="AC23" s="100"/>
      <c r="AD23" s="100"/>
      <c r="AE23" s="100"/>
      <c r="AF23" s="99">
        <f t="shared" si="3"/>
        <v>0</v>
      </c>
      <c r="AG23" s="84"/>
      <c r="AH23" s="83"/>
      <c r="AI23" s="71" t="s">
        <v>140</v>
      </c>
      <c r="AJ23" s="66"/>
      <c r="AK23" s="61"/>
      <c r="AL23" s="61"/>
    </row>
    <row r="24" spans="1:38" ht="15.75" customHeight="1">
      <c r="A24" s="94" t="s">
        <v>162</v>
      </c>
      <c r="B24" s="91">
        <f>SUM(F22:F26)</f>
        <v>20430</v>
      </c>
      <c r="C24" s="824">
        <v>5110</v>
      </c>
      <c r="D24" s="825"/>
      <c r="E24" s="698" t="s">
        <v>300</v>
      </c>
      <c r="F24" s="481">
        <v>2040</v>
      </c>
      <c r="G24" s="89">
        <v>5240</v>
      </c>
      <c r="H24" s="88" t="s">
        <v>301</v>
      </c>
      <c r="I24" s="87"/>
      <c r="J24" s="87"/>
      <c r="K24" s="87"/>
      <c r="L24" s="184">
        <f t="shared" si="2"/>
        <v>0</v>
      </c>
      <c r="M24" s="84"/>
      <c r="N24" s="83"/>
      <c r="O24" s="71" t="s">
        <v>140</v>
      </c>
      <c r="P24" s="61"/>
      <c r="Q24" s="68"/>
      <c r="R24" s="66"/>
      <c r="S24" s="61"/>
      <c r="T24" s="61"/>
      <c r="U24" s="497" t="s">
        <v>45</v>
      </c>
      <c r="V24" s="485">
        <f>SUM(V22:V23)</f>
        <v>12340</v>
      </c>
      <c r="W24" s="822">
        <v>8035</v>
      </c>
      <c r="X24" s="823"/>
      <c r="Y24" s="699" t="s">
        <v>320</v>
      </c>
      <c r="Z24" s="482">
        <v>560</v>
      </c>
      <c r="AA24" s="498">
        <v>0</v>
      </c>
      <c r="AB24" s="493" t="s">
        <v>321</v>
      </c>
      <c r="AC24" s="489"/>
      <c r="AD24" s="489"/>
      <c r="AE24" s="489"/>
      <c r="AF24" s="490">
        <f t="shared" si="3"/>
        <v>0</v>
      </c>
      <c r="AG24" s="491"/>
      <c r="AH24" s="499"/>
      <c r="AI24" s="71" t="s">
        <v>140</v>
      </c>
      <c r="AJ24" s="66"/>
      <c r="AK24" s="61"/>
      <c r="AL24" s="61"/>
    </row>
    <row r="25" spans="1:38" ht="15.75" customHeight="1">
      <c r="A25" s="92" t="s">
        <v>167</v>
      </c>
      <c r="B25" s="91">
        <f>SUM(G22:G26)</f>
        <v>29740</v>
      </c>
      <c r="C25" s="824">
        <v>5111</v>
      </c>
      <c r="D25" s="825"/>
      <c r="E25" s="698" t="s">
        <v>304</v>
      </c>
      <c r="F25" s="481">
        <v>4350</v>
      </c>
      <c r="G25" s="89">
        <v>5450</v>
      </c>
      <c r="H25" s="88" t="s">
        <v>305</v>
      </c>
      <c r="I25" s="87"/>
      <c r="J25" s="87"/>
      <c r="K25" s="87"/>
      <c r="L25" s="184">
        <f t="shared" si="2"/>
        <v>0</v>
      </c>
      <c r="M25" s="84"/>
      <c r="N25" s="83"/>
      <c r="O25" s="71" t="s">
        <v>140</v>
      </c>
      <c r="P25" s="61"/>
      <c r="Q25" s="68"/>
      <c r="R25" s="66"/>
      <c r="S25" s="61"/>
      <c r="T25" s="61"/>
      <c r="U25" s="839" t="s">
        <v>324</v>
      </c>
      <c r="V25" s="924"/>
      <c r="W25" s="827">
        <v>8090</v>
      </c>
      <c r="X25" s="828"/>
      <c r="Y25" s="503" t="s">
        <v>325</v>
      </c>
      <c r="Z25" s="481">
        <v>3180</v>
      </c>
      <c r="AA25" s="102">
        <v>2770</v>
      </c>
      <c r="AB25" s="183" t="s">
        <v>326</v>
      </c>
      <c r="AC25" s="182"/>
      <c r="AD25" s="182"/>
      <c r="AE25" s="182"/>
      <c r="AF25" s="181">
        <f>SUM(AG25,AH25)</f>
        <v>0</v>
      </c>
      <c r="AG25" s="104"/>
      <c r="AH25" s="103"/>
      <c r="AI25" s="71" t="s">
        <v>140</v>
      </c>
      <c r="AJ25" s="66"/>
      <c r="AK25" s="61"/>
      <c r="AL25" s="61"/>
    </row>
    <row r="26" spans="1:38" ht="15.75" customHeight="1">
      <c r="A26" s="497" t="s">
        <v>45</v>
      </c>
      <c r="B26" s="485">
        <f>SUM(B24:B25)</f>
        <v>50170</v>
      </c>
      <c r="C26" s="822">
        <v>5120</v>
      </c>
      <c r="D26" s="823"/>
      <c r="E26" s="699" t="s">
        <v>309</v>
      </c>
      <c r="F26" s="482">
        <v>5370</v>
      </c>
      <c r="G26" s="478">
        <v>5650</v>
      </c>
      <c r="H26" s="493" t="s">
        <v>310</v>
      </c>
      <c r="I26" s="494"/>
      <c r="J26" s="494"/>
      <c r="K26" s="494"/>
      <c r="L26" s="501">
        <f t="shared" si="2"/>
        <v>0</v>
      </c>
      <c r="M26" s="491"/>
      <c r="N26" s="492"/>
      <c r="O26" s="71" t="s">
        <v>140</v>
      </c>
      <c r="P26" s="61"/>
      <c r="Q26" s="68"/>
      <c r="R26" s="66"/>
      <c r="S26" s="61"/>
      <c r="T26" s="61"/>
      <c r="U26" s="94" t="s">
        <v>162</v>
      </c>
      <c r="V26" s="91">
        <f>SUM(Z25:Z28)</f>
        <v>9320</v>
      </c>
      <c r="W26" s="824">
        <v>8100</v>
      </c>
      <c r="X26" s="825"/>
      <c r="Y26" s="698" t="s">
        <v>329</v>
      </c>
      <c r="Z26" s="481">
        <v>2520</v>
      </c>
      <c r="AA26" s="102">
        <v>3900</v>
      </c>
      <c r="AB26" s="101" t="s">
        <v>330</v>
      </c>
      <c r="AC26" s="100"/>
      <c r="AD26" s="100"/>
      <c r="AE26" s="100"/>
      <c r="AF26" s="99">
        <f>SUM(AG26,AH26)</f>
        <v>0</v>
      </c>
      <c r="AG26" s="84"/>
      <c r="AH26" s="83"/>
      <c r="AI26" s="71" t="s">
        <v>140</v>
      </c>
      <c r="AJ26" s="66"/>
      <c r="AK26" s="61"/>
      <c r="AL26" s="61"/>
    </row>
    <row r="27" spans="1:38" ht="15.75" customHeight="1">
      <c r="A27" s="839" t="s">
        <v>313</v>
      </c>
      <c r="B27" s="840"/>
      <c r="C27" s="827">
        <v>6010</v>
      </c>
      <c r="D27" s="828"/>
      <c r="E27" s="503" t="s">
        <v>314</v>
      </c>
      <c r="F27" s="480">
        <v>4770</v>
      </c>
      <c r="G27" s="109">
        <v>10520</v>
      </c>
      <c r="H27" s="108" t="s">
        <v>315</v>
      </c>
      <c r="I27" s="107"/>
      <c r="J27" s="107"/>
      <c r="K27" s="107"/>
      <c r="L27" s="190">
        <f t="shared" si="2"/>
        <v>0</v>
      </c>
      <c r="M27" s="104"/>
      <c r="N27" s="103"/>
      <c r="O27" s="71" t="s">
        <v>140</v>
      </c>
      <c r="P27" s="61"/>
      <c r="Q27" s="68"/>
      <c r="R27" s="66"/>
      <c r="S27" s="61"/>
      <c r="T27" s="61"/>
      <c r="U27" s="92" t="s">
        <v>167</v>
      </c>
      <c r="V27" s="91">
        <f>SUM(AA25:AA28)</f>
        <v>12690</v>
      </c>
      <c r="W27" s="824">
        <v>8110</v>
      </c>
      <c r="X27" s="825"/>
      <c r="Y27" s="698" t="s">
        <v>333</v>
      </c>
      <c r="Z27" s="481">
        <v>1010</v>
      </c>
      <c r="AA27" s="102">
        <v>1310</v>
      </c>
      <c r="AB27" s="175" t="s">
        <v>334</v>
      </c>
      <c r="AC27" s="100"/>
      <c r="AD27" s="100"/>
      <c r="AE27" s="100"/>
      <c r="AF27" s="99">
        <f>SUM(AG27,AH27)</f>
        <v>0</v>
      </c>
      <c r="AG27" s="84"/>
      <c r="AH27" s="83"/>
      <c r="AI27" s="71" t="s">
        <v>140</v>
      </c>
      <c r="AJ27" s="66"/>
      <c r="AK27" s="61"/>
      <c r="AL27" s="61"/>
    </row>
    <row r="28" spans="1:38" ht="15.75" customHeight="1" thickBot="1">
      <c r="A28" s="839"/>
      <c r="B28" s="840"/>
      <c r="C28" s="824">
        <v>6020</v>
      </c>
      <c r="D28" s="825"/>
      <c r="E28" s="698" t="s">
        <v>318</v>
      </c>
      <c r="F28" s="481">
        <v>3210</v>
      </c>
      <c r="G28" s="89">
        <v>8050</v>
      </c>
      <c r="H28" s="88" t="s">
        <v>319</v>
      </c>
      <c r="I28" s="87"/>
      <c r="J28" s="87"/>
      <c r="K28" s="87"/>
      <c r="L28" s="184">
        <f t="shared" si="2"/>
        <v>0</v>
      </c>
      <c r="M28" s="84"/>
      <c r="N28" s="83"/>
      <c r="O28" s="71" t="s">
        <v>140</v>
      </c>
      <c r="P28" s="61"/>
      <c r="Q28" s="68"/>
      <c r="R28" s="66"/>
      <c r="S28" s="61"/>
      <c r="T28" s="61"/>
      <c r="U28" s="81" t="s">
        <v>45</v>
      </c>
      <c r="V28" s="80">
        <f>SUM(V26:V27)</f>
        <v>22010</v>
      </c>
      <c r="W28" s="898">
        <v>8120</v>
      </c>
      <c r="X28" s="899"/>
      <c r="Y28" s="702" t="s">
        <v>337</v>
      </c>
      <c r="Z28" s="483">
        <v>2610</v>
      </c>
      <c r="AA28" s="98">
        <v>4710</v>
      </c>
      <c r="AB28" s="77" t="s">
        <v>338</v>
      </c>
      <c r="AC28" s="96"/>
      <c r="AD28" s="96"/>
      <c r="AE28" s="96"/>
      <c r="AF28" s="95">
        <f>SUM(AG28,AH28)</f>
        <v>0</v>
      </c>
      <c r="AG28" s="73"/>
      <c r="AH28" s="72"/>
      <c r="AI28" s="71" t="s">
        <v>140</v>
      </c>
      <c r="AJ28" s="66"/>
      <c r="AK28" s="61"/>
      <c r="AL28" s="61"/>
    </row>
    <row r="29" spans="1:38" ht="15.75" customHeight="1">
      <c r="A29" s="839"/>
      <c r="B29" s="840"/>
      <c r="C29" s="841">
        <v>6030</v>
      </c>
      <c r="D29" s="842"/>
      <c r="E29" s="700" t="s">
        <v>322</v>
      </c>
      <c r="F29" s="906" t="s">
        <v>323</v>
      </c>
      <c r="G29" s="906"/>
      <c r="H29" s="906"/>
      <c r="I29" s="906"/>
      <c r="J29" s="906"/>
      <c r="K29" s="906"/>
      <c r="L29" s="906"/>
      <c r="M29" s="906"/>
      <c r="N29" s="907"/>
      <c r="O29" s="71" t="s">
        <v>140</v>
      </c>
      <c r="P29" s="61"/>
      <c r="Q29" s="68"/>
      <c r="R29" s="66"/>
      <c r="S29" s="61"/>
      <c r="T29" s="61"/>
      <c r="U29" s="61" t="s">
        <v>345</v>
      </c>
      <c r="V29"/>
      <c r="W29"/>
      <c r="X29"/>
      <c r="Y29"/>
      <c r="Z29"/>
      <c r="AA29"/>
      <c r="AB29"/>
      <c r="AC29"/>
      <c r="AD29"/>
      <c r="AE29"/>
      <c r="AF29"/>
      <c r="AG29"/>
      <c r="AH29"/>
      <c r="AI29" s="71"/>
      <c r="AJ29" s="66"/>
      <c r="AK29" s="61"/>
      <c r="AL29" s="61"/>
    </row>
    <row r="30" spans="1:38" ht="15.75" customHeight="1">
      <c r="A30" s="839"/>
      <c r="B30" s="840"/>
      <c r="C30" s="841">
        <v>6040</v>
      </c>
      <c r="D30" s="842"/>
      <c r="E30" s="701" t="s">
        <v>327</v>
      </c>
      <c r="F30" s="906" t="s">
        <v>328</v>
      </c>
      <c r="G30" s="906"/>
      <c r="H30" s="906"/>
      <c r="I30" s="906"/>
      <c r="J30" s="906"/>
      <c r="K30" s="906"/>
      <c r="L30" s="906"/>
      <c r="M30" s="906"/>
      <c r="N30" s="907"/>
      <c r="O30" s="71" t="s">
        <v>140</v>
      </c>
      <c r="P30" s="61"/>
      <c r="Q30" s="68"/>
      <c r="R30" s="66"/>
      <c r="S30" s="61"/>
      <c r="T30" s="585"/>
      <c r="U30" s="586"/>
      <c r="V30" s="587"/>
      <c r="W30" s="587"/>
      <c r="X30" s="587"/>
      <c r="Y30" s="587"/>
      <c r="Z30" s="587"/>
      <c r="AA30" s="587"/>
      <c r="AB30" s="587"/>
      <c r="AC30" s="587"/>
      <c r="AD30" s="587"/>
      <c r="AE30" s="587"/>
      <c r="AF30" s="587"/>
      <c r="AG30" s="587"/>
      <c r="AH30" s="587"/>
      <c r="AI30" s="71"/>
      <c r="AJ30" s="66"/>
      <c r="AK30" s="61"/>
      <c r="AL30" s="61"/>
    </row>
    <row r="31" spans="1:38" ht="15.75" customHeight="1">
      <c r="A31" s="839"/>
      <c r="B31" s="840"/>
      <c r="C31" s="824">
        <v>6041</v>
      </c>
      <c r="D31" s="825"/>
      <c r="E31" s="698" t="s">
        <v>331</v>
      </c>
      <c r="F31" s="481">
        <v>5540</v>
      </c>
      <c r="G31" s="89">
        <v>13400</v>
      </c>
      <c r="H31" s="88" t="s">
        <v>332</v>
      </c>
      <c r="I31" s="87"/>
      <c r="J31" s="87"/>
      <c r="K31" s="87"/>
      <c r="L31" s="184">
        <f t="shared" ref="L31:L36" si="4">SUM(M31,N31)</f>
        <v>0</v>
      </c>
      <c r="M31" s="84"/>
      <c r="N31" s="83"/>
      <c r="O31" s="71" t="s">
        <v>140</v>
      </c>
      <c r="P31" s="61"/>
      <c r="Q31" s="68"/>
      <c r="R31" s="66"/>
      <c r="S31" s="61"/>
      <c r="T31" s="61"/>
      <c r="U31" s="61"/>
      <c r="V31" s="587"/>
      <c r="AI31" s="71"/>
      <c r="AJ31" s="66"/>
      <c r="AK31" s="61"/>
      <c r="AL31" s="61"/>
    </row>
    <row r="32" spans="1:38" ht="15.75" customHeight="1">
      <c r="A32" s="839"/>
      <c r="B32" s="840"/>
      <c r="C32" s="824">
        <v>6060</v>
      </c>
      <c r="D32" s="825"/>
      <c r="E32" s="698" t="s">
        <v>335</v>
      </c>
      <c r="F32" s="481">
        <v>3430</v>
      </c>
      <c r="G32" s="89">
        <v>12400</v>
      </c>
      <c r="H32" s="88" t="s">
        <v>336</v>
      </c>
      <c r="I32" s="87"/>
      <c r="J32" s="87"/>
      <c r="K32" s="87"/>
      <c r="L32" s="184">
        <f t="shared" si="4"/>
        <v>0</v>
      </c>
      <c r="M32" s="84"/>
      <c r="N32" s="83"/>
      <c r="O32" s="71" t="s">
        <v>140</v>
      </c>
      <c r="P32" s="61"/>
      <c r="Q32" s="68"/>
      <c r="R32" s="66"/>
      <c r="S32" s="61"/>
      <c r="T32" s="61"/>
      <c r="U32" s="586"/>
      <c r="V32" s="587"/>
      <c r="AI32" s="71"/>
      <c r="AJ32" s="66"/>
      <c r="AK32" s="61"/>
      <c r="AL32" s="61"/>
    </row>
    <row r="33" spans="1:38" ht="15" customHeight="1">
      <c r="A33" s="94" t="s">
        <v>157</v>
      </c>
      <c r="B33" s="112"/>
      <c r="C33" s="824">
        <v>6070</v>
      </c>
      <c r="D33" s="825"/>
      <c r="E33" s="698" t="s">
        <v>339</v>
      </c>
      <c r="F33" s="481">
        <v>6110</v>
      </c>
      <c r="G33" s="113">
        <v>15500</v>
      </c>
      <c r="H33" s="187" t="s">
        <v>340</v>
      </c>
      <c r="I33" s="186"/>
      <c r="J33" s="186"/>
      <c r="K33" s="186"/>
      <c r="L33" s="185">
        <f t="shared" si="4"/>
        <v>0</v>
      </c>
      <c r="M33" s="114"/>
      <c r="N33" s="83"/>
      <c r="O33" s="71" t="s">
        <v>140</v>
      </c>
      <c r="P33" s="61"/>
      <c r="Q33" s="68"/>
      <c r="R33" s="66"/>
      <c r="S33" s="61"/>
      <c r="T33" s="61"/>
      <c r="AI33" s="71"/>
      <c r="AJ33" s="66"/>
      <c r="AK33" s="61"/>
      <c r="AL33" s="61"/>
    </row>
    <row r="34" spans="1:38" ht="15" customHeight="1">
      <c r="A34" s="94" t="s">
        <v>162</v>
      </c>
      <c r="B34" s="91">
        <f>SUM(F27:F36)</f>
        <v>30540</v>
      </c>
      <c r="C34" s="824">
        <v>6090</v>
      </c>
      <c r="D34" s="925"/>
      <c r="E34" s="698" t="s">
        <v>341</v>
      </c>
      <c r="F34" s="481">
        <v>2090</v>
      </c>
      <c r="G34" s="89">
        <v>5700</v>
      </c>
      <c r="H34" s="88" t="s">
        <v>342</v>
      </c>
      <c r="I34" s="87"/>
      <c r="J34" s="87"/>
      <c r="K34" s="87"/>
      <c r="L34" s="184">
        <f t="shared" si="4"/>
        <v>0</v>
      </c>
      <c r="M34" s="84"/>
      <c r="N34" s="83"/>
      <c r="O34" s="71" t="s">
        <v>140</v>
      </c>
      <c r="P34" s="61"/>
      <c r="Q34" s="68"/>
      <c r="R34" s="66"/>
      <c r="S34" s="61"/>
      <c r="T34" s="61"/>
      <c r="AI34" s="71"/>
      <c r="AJ34" s="66"/>
      <c r="AK34" s="61"/>
      <c r="AL34" s="61"/>
    </row>
    <row r="35" spans="1:38" ht="15" customHeight="1">
      <c r="A35" s="92" t="s">
        <v>167</v>
      </c>
      <c r="B35" s="91">
        <f>SUM(G27:G36)</f>
        <v>75100</v>
      </c>
      <c r="C35" s="824">
        <v>6100</v>
      </c>
      <c r="D35" s="925"/>
      <c r="E35" s="698" t="s">
        <v>343</v>
      </c>
      <c r="F35" s="481">
        <v>3400</v>
      </c>
      <c r="G35" s="89">
        <v>6530</v>
      </c>
      <c r="H35" s="88" t="s">
        <v>344</v>
      </c>
      <c r="I35" s="87"/>
      <c r="J35" s="87"/>
      <c r="K35" s="87"/>
      <c r="L35" s="184">
        <f t="shared" si="4"/>
        <v>0</v>
      </c>
      <c r="M35" s="84"/>
      <c r="N35" s="83"/>
      <c r="O35" s="71" t="s">
        <v>140</v>
      </c>
      <c r="P35" s="61"/>
      <c r="Q35" s="61"/>
      <c r="R35" s="61"/>
      <c r="S35" s="61"/>
      <c r="T35" s="61"/>
      <c r="V35" s="61"/>
      <c r="W35" s="61"/>
      <c r="X35" s="61"/>
      <c r="Y35" s="61"/>
      <c r="Z35" s="61"/>
      <c r="AA35" s="61"/>
      <c r="AB35" s="61"/>
      <c r="AC35" s="61"/>
      <c r="AD35" s="61"/>
      <c r="AE35" s="61"/>
      <c r="AF35" s="61"/>
      <c r="AG35" s="61"/>
      <c r="AH35" s="61"/>
      <c r="AI35" s="61"/>
      <c r="AJ35" s="66"/>
      <c r="AK35" s="61"/>
      <c r="AL35" s="61"/>
    </row>
    <row r="36" spans="1:38" ht="15" customHeight="1" thickBot="1">
      <c r="A36" s="81" t="s">
        <v>45</v>
      </c>
      <c r="B36" s="80">
        <f>SUM(B34:B35)</f>
        <v>105640</v>
      </c>
      <c r="C36" s="898">
        <v>6110</v>
      </c>
      <c r="D36" s="923"/>
      <c r="E36" s="702" t="s">
        <v>346</v>
      </c>
      <c r="F36" s="483">
        <v>1990</v>
      </c>
      <c r="G36" s="78">
        <v>3000</v>
      </c>
      <c r="H36" s="77" t="s">
        <v>347</v>
      </c>
      <c r="I36" s="76"/>
      <c r="J36" s="76"/>
      <c r="K36" s="76"/>
      <c r="L36" s="180">
        <f t="shared" si="4"/>
        <v>0</v>
      </c>
      <c r="M36" s="73"/>
      <c r="N36" s="72"/>
      <c r="O36" s="71" t="s">
        <v>140</v>
      </c>
      <c r="P36" s="61"/>
      <c r="Q36" s="61"/>
      <c r="R36" s="61"/>
      <c r="S36" s="61"/>
      <c r="T36" s="61"/>
      <c r="U36" s="61"/>
      <c r="V36" s="61"/>
      <c r="X36" s="61"/>
      <c r="Y36" s="61"/>
      <c r="Z36" s="61"/>
      <c r="AA36" s="61"/>
      <c r="AB36" s="61"/>
      <c r="AC36" s="61"/>
      <c r="AD36" s="61"/>
      <c r="AE36" s="61"/>
      <c r="AF36" s="61"/>
      <c r="AG36" s="61"/>
      <c r="AH36" s="61"/>
      <c r="AI36" s="61"/>
      <c r="AJ36" s="66"/>
      <c r="AK36" s="61"/>
      <c r="AL36" s="61"/>
    </row>
    <row r="37" spans="1:38" ht="15" customHeight="1">
      <c r="A37" s="179"/>
      <c r="B37" s="178"/>
      <c r="C37" s="177"/>
      <c r="D37" s="177"/>
      <c r="E37" s="67"/>
      <c r="F37" s="176"/>
      <c r="G37" s="70"/>
      <c r="H37" s="68"/>
      <c r="I37" s="68"/>
      <c r="J37" s="68"/>
      <c r="K37" s="68"/>
      <c r="L37" s="1"/>
      <c r="M37" s="1"/>
      <c r="N37" s="68"/>
      <c r="O37" s="466"/>
      <c r="P37" s="466"/>
      <c r="Q37"/>
      <c r="R37" s="467"/>
      <c r="S37"/>
      <c r="X37" s="52"/>
      <c r="Y37" s="52"/>
      <c r="Z37" s="61"/>
      <c r="AA37" s="66"/>
      <c r="AB37" s="61"/>
      <c r="AC37" s="61"/>
      <c r="AD37" s="67"/>
      <c r="AE37" s="65"/>
      <c r="AF37" s="61"/>
      <c r="AG37" s="61"/>
      <c r="AH37" s="61"/>
      <c r="AI37" s="61"/>
      <c r="AJ37" s="66"/>
      <c r="AK37" s="61"/>
      <c r="AL37" s="61"/>
    </row>
    <row r="38" spans="1:38" ht="17.399999999999999" hidden="1" customHeight="1">
      <c r="A38" s="61"/>
      <c r="B38" s="61"/>
      <c r="C38" s="61"/>
      <c r="D38" s="61"/>
      <c r="E38" s="61"/>
      <c r="F38" s="61"/>
      <c r="G38" s="61"/>
      <c r="H38" s="61"/>
      <c r="I38" s="61"/>
      <c r="J38" s="61"/>
      <c r="K38" s="61"/>
      <c r="L38" s="61"/>
      <c r="M38" s="61"/>
      <c r="N38" s="61"/>
      <c r="O38" s="61"/>
      <c r="P38" s="61"/>
      <c r="Q38" s="61"/>
      <c r="R38" s="61"/>
      <c r="S38" s="61"/>
      <c r="T38" s="61"/>
      <c r="U38" s="61"/>
      <c r="V38" s="61"/>
      <c r="X38" s="61"/>
      <c r="Y38" s="61"/>
      <c r="Z38" s="61"/>
      <c r="AA38" s="61"/>
      <c r="AB38" s="61"/>
      <c r="AC38" s="61"/>
      <c r="AD38" s="67"/>
      <c r="AE38" s="67"/>
      <c r="AF38" s="65"/>
      <c r="AG38" s="65"/>
      <c r="AH38" s="67"/>
      <c r="AI38" s="61"/>
      <c r="AJ38" s="66"/>
      <c r="AK38" s="61"/>
      <c r="AL38" s="61"/>
    </row>
    <row r="39" spans="1:38" ht="17.399999999999999" hidden="1" customHeight="1">
      <c r="A39" s="61"/>
      <c r="B39" s="61"/>
      <c r="C39" s="61"/>
      <c r="D39" s="61"/>
      <c r="E39" s="61"/>
      <c r="F39" s="61"/>
      <c r="G39" s="61"/>
      <c r="H39" s="61"/>
      <c r="I39" s="61"/>
      <c r="J39" s="61"/>
      <c r="K39" s="61"/>
      <c r="L39" s="61"/>
      <c r="M39" s="61"/>
      <c r="N39" s="61"/>
      <c r="O39" s="61"/>
      <c r="P39" s="61"/>
      <c r="Q39" s="61"/>
      <c r="R39" s="61"/>
      <c r="S39" s="61"/>
      <c r="T39" s="61"/>
      <c r="U39" s="61"/>
      <c r="V39" s="61"/>
      <c r="X39" s="61"/>
      <c r="Y39" s="61"/>
      <c r="Z39" s="61"/>
      <c r="AA39" s="61"/>
      <c r="AB39" s="61"/>
      <c r="AC39" s="61"/>
      <c r="AD39" s="67"/>
      <c r="AE39" s="67"/>
      <c r="AF39" s="65"/>
      <c r="AG39" s="65"/>
      <c r="AH39" s="67"/>
      <c r="AI39" s="61"/>
      <c r="AJ39" s="66"/>
      <c r="AK39" s="61"/>
      <c r="AL39" s="61"/>
    </row>
    <row r="40" spans="1:38" ht="15.75" customHeight="1">
      <c r="A40" s="502" t="s">
        <v>677</v>
      </c>
      <c r="B40" s="581"/>
      <c r="C40" s="581"/>
      <c r="D40" s="581"/>
      <c r="E40" s="581"/>
      <c r="F40" s="581"/>
      <c r="G40" s="581"/>
      <c r="H40" s="581"/>
      <c r="I40" s="581"/>
      <c r="J40" s="581"/>
      <c r="K40" s="581"/>
      <c r="L40" s="581"/>
      <c r="M40" s="581"/>
      <c r="N40" s="582"/>
      <c r="O40" s="61"/>
      <c r="P40" s="61"/>
      <c r="Q40" s="61"/>
      <c r="R40" s="61"/>
      <c r="S40" s="61"/>
      <c r="T40" s="61"/>
      <c r="U40" s="61"/>
      <c r="V40" s="61"/>
      <c r="AI40" s="52"/>
      <c r="AJ40" s="52"/>
      <c r="AK40" s="52"/>
      <c r="AL40" s="52"/>
    </row>
    <row r="41" spans="1:38" ht="15.75" customHeight="1">
      <c r="A41" s="53" t="s">
        <v>694</v>
      </c>
      <c r="B41" s="67"/>
      <c r="C41" s="52"/>
      <c r="D41" s="52"/>
      <c r="E41" s="52"/>
      <c r="F41" s="52"/>
      <c r="G41" s="52"/>
      <c r="H41" s="52"/>
      <c r="I41" s="52"/>
      <c r="J41" s="52"/>
      <c r="K41" s="52"/>
      <c r="L41" s="52"/>
      <c r="M41" s="61"/>
      <c r="N41" s="61"/>
      <c r="O41" s="61"/>
      <c r="P41" s="61"/>
      <c r="Q41" s="61"/>
      <c r="R41" s="61"/>
      <c r="S41" s="61"/>
      <c r="T41" s="61"/>
      <c r="U41" s="61"/>
      <c r="V41" s="61"/>
      <c r="AI41" s="52"/>
      <c r="AJ41" s="52"/>
      <c r="AK41" s="52"/>
      <c r="AL41" s="52"/>
    </row>
    <row r="42" spans="1:38" ht="15.75" customHeight="1">
      <c r="A42" s="53" t="s">
        <v>348</v>
      </c>
      <c r="B42" s="581"/>
      <c r="C42" s="581"/>
      <c r="D42" s="581"/>
      <c r="E42" s="581"/>
      <c r="F42" s="581"/>
      <c r="G42" s="581"/>
      <c r="H42" s="581"/>
      <c r="I42" s="581"/>
      <c r="J42" s="581"/>
      <c r="K42" s="581"/>
      <c r="L42" s="581"/>
      <c r="M42" s="581"/>
      <c r="N42" s="582"/>
      <c r="O42" s="61"/>
      <c r="P42" s="61"/>
      <c r="Q42" s="61"/>
      <c r="R42" s="61"/>
      <c r="S42" s="61"/>
      <c r="T42" s="61"/>
      <c r="U42" s="61"/>
      <c r="V42" s="61"/>
      <c r="AI42" s="52"/>
      <c r="AJ42" s="52"/>
      <c r="AK42" s="52"/>
      <c r="AL42" s="52"/>
    </row>
    <row r="43" spans="1:38" ht="15.75" customHeight="1">
      <c r="A43" s="53" t="s">
        <v>658</v>
      </c>
      <c r="B43" s="52"/>
      <c r="C43" s="67"/>
      <c r="D43" s="67"/>
      <c r="E43" s="67"/>
      <c r="F43" s="167"/>
      <c r="G43" s="68"/>
      <c r="H43" s="68"/>
      <c r="I43" s="66"/>
      <c r="J43" s="52"/>
      <c r="K43" s="52"/>
      <c r="L43" s="67"/>
      <c r="M43" s="61"/>
      <c r="N43" s="61"/>
      <c r="O43" s="61"/>
      <c r="P43" s="61"/>
      <c r="Q43" s="61"/>
      <c r="R43" s="61"/>
      <c r="S43" s="61"/>
      <c r="T43" s="61"/>
      <c r="U43" s="61"/>
      <c r="V43" s="61"/>
      <c r="AI43" s="52"/>
      <c r="AJ43" s="52"/>
      <c r="AK43" s="52"/>
      <c r="AL43" s="52"/>
    </row>
    <row r="44" spans="1:38" ht="14">
      <c r="A44" s="53" t="s">
        <v>349</v>
      </c>
      <c r="B44" s="67"/>
      <c r="C44" s="67"/>
      <c r="D44" s="67"/>
      <c r="E44" s="67"/>
      <c r="F44" s="167"/>
      <c r="G44" s="68"/>
      <c r="H44" s="68"/>
      <c r="I44" s="1"/>
      <c r="J44" s="1"/>
      <c r="K44" s="1"/>
      <c r="L44" s="1"/>
      <c r="M44" s="61"/>
      <c r="N44" s="61"/>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ht="16.5">
      <c r="A45" s="53" t="s">
        <v>652</v>
      </c>
      <c r="B45" s="67"/>
      <c r="C45" s="67"/>
      <c r="D45" s="67"/>
      <c r="E45" s="67"/>
      <c r="F45" s="167"/>
      <c r="G45" s="68"/>
      <c r="H45" s="68"/>
      <c r="I45" s="66"/>
      <c r="J45" s="52"/>
      <c r="K45" s="52"/>
      <c r="L45" s="67"/>
      <c r="M45" s="61"/>
      <c r="N45" s="61"/>
      <c r="X45" s="64" t="s">
        <v>350</v>
      </c>
      <c r="Y45" s="174"/>
      <c r="Z45" s="173"/>
      <c r="AA45" s="172">
        <f>SUM(B12,B19,B24,B34,V18,V22,V26)</f>
        <v>136100</v>
      </c>
      <c r="AB45" s="922"/>
      <c r="AC45" s="922"/>
      <c r="AD45" s="171"/>
      <c r="AE45" s="170"/>
      <c r="AF45" s="169" t="s">
        <v>351</v>
      </c>
      <c r="AG45" s="63"/>
      <c r="AH45" s="168">
        <f>SUM('1-A.札幌市 【dDe】'!AH45,AA45)</f>
        <v>263050</v>
      </c>
    </row>
    <row r="46" spans="1:38" ht="16.5">
      <c r="A46" s="53" t="s">
        <v>248</v>
      </c>
      <c r="B46" s="52"/>
      <c r="C46" s="67"/>
      <c r="D46" s="67"/>
      <c r="E46" s="67"/>
      <c r="F46" s="167"/>
      <c r="G46" s="68"/>
      <c r="H46" s="68"/>
      <c r="I46" s="66"/>
      <c r="J46" s="52"/>
      <c r="K46" s="52"/>
      <c r="L46" s="67"/>
      <c r="M46" s="61"/>
      <c r="N46" s="61"/>
      <c r="X46" s="60" t="s">
        <v>352</v>
      </c>
      <c r="Y46" s="163"/>
      <c r="Z46" s="166"/>
      <c r="AA46" s="164">
        <f>SUM(B13,B20,B25,B35,V19,V23,V27)</f>
        <v>270070</v>
      </c>
      <c r="AB46" s="161"/>
      <c r="AC46" s="161"/>
      <c r="AD46" s="161"/>
      <c r="AE46" s="160"/>
      <c r="AF46" s="165" t="s">
        <v>353</v>
      </c>
      <c r="AG46" s="59"/>
      <c r="AH46" s="164">
        <f>SUM('1-A.札幌市 【dDe】'!AH46,AA46)</f>
        <v>534890</v>
      </c>
    </row>
    <row r="47" spans="1:38" ht="16.5">
      <c r="A47" s="53" t="s">
        <v>250</v>
      </c>
      <c r="B47" s="52"/>
      <c r="C47" s="61"/>
      <c r="D47" s="61"/>
      <c r="E47" s="67"/>
      <c r="F47" s="61"/>
      <c r="G47" s="61"/>
      <c r="H47" s="61"/>
      <c r="I47" s="66"/>
      <c r="J47" s="61"/>
      <c r="K47" s="61"/>
      <c r="L47" s="61"/>
      <c r="M47" s="61"/>
      <c r="N47" s="61"/>
      <c r="X47" s="56"/>
      <c r="Y47" s="530"/>
      <c r="Z47" s="162"/>
      <c r="AA47" s="54"/>
      <c r="AB47" s="161"/>
      <c r="AC47" s="161"/>
      <c r="AD47" s="161"/>
      <c r="AE47" s="160"/>
      <c r="AF47" s="159" t="s">
        <v>354</v>
      </c>
      <c r="AG47" s="55"/>
      <c r="AH47" s="54">
        <f>SUM(AH45:AH46)</f>
        <v>797940</v>
      </c>
    </row>
    <row r="48" spans="1:38" ht="18">
      <c r="A48" s="53" t="s">
        <v>252</v>
      </c>
      <c r="B48" s="52"/>
      <c r="C48" s="52"/>
      <c r="D48" s="52"/>
      <c r="E48" s="52"/>
      <c r="F48" s="52"/>
      <c r="G48" s="52"/>
      <c r="H48" s="52"/>
      <c r="I48" s="52"/>
      <c r="J48" s="52"/>
      <c r="K48" s="52"/>
      <c r="L48" s="52"/>
      <c r="M48" s="52"/>
      <c r="N48" s="52"/>
      <c r="O48" s="82"/>
      <c r="P48" s="82"/>
      <c r="Q48" s="82"/>
    </row>
    <row r="49" spans="9:17" ht="12" customHeight="1">
      <c r="O49" s="82"/>
      <c r="P49" s="82"/>
      <c r="Q49" s="82"/>
    </row>
    <row r="50" spans="9:17" ht="12" customHeight="1">
      <c r="O50" s="82"/>
      <c r="P50" s="82"/>
      <c r="Q50" s="82"/>
    </row>
    <row r="57" spans="9:17" ht="12" customHeight="1">
      <c r="I57" s="82"/>
    </row>
  </sheetData>
  <sheetProtection algorithmName="SHA-512" hashValue="shQEN4Sp7DXBEwyZGR0fvo4CCS4Y4/kjv0CTaj+NjfNNDZZpIpSAqQoYOUTcVeQZcGKBN2BkM7c/3Hicfksy7g==" saltValue="pI2pkqUDAmE0D2+EmziVfg==" spinCount="100000" sheet="1" scenarios="1" formatCells="0" autoFilter="0"/>
  <mergeCells count="93">
    <mergeCell ref="Z18:AH18"/>
    <mergeCell ref="W18:X18"/>
    <mergeCell ref="W20:X20"/>
    <mergeCell ref="C35:D35"/>
    <mergeCell ref="C33:D33"/>
    <mergeCell ref="C34:D34"/>
    <mergeCell ref="W21:X21"/>
    <mergeCell ref="W22:X22"/>
    <mergeCell ref="W23:X23"/>
    <mergeCell ref="U21:V21"/>
    <mergeCell ref="F29:N29"/>
    <mergeCell ref="C28:D28"/>
    <mergeCell ref="C25:D25"/>
    <mergeCell ref="AA7:AH7"/>
    <mergeCell ref="AB45:AC45"/>
    <mergeCell ref="W27:X27"/>
    <mergeCell ref="W25:X25"/>
    <mergeCell ref="C36:D36"/>
    <mergeCell ref="W24:X24"/>
    <mergeCell ref="W26:X26"/>
    <mergeCell ref="W28:X28"/>
    <mergeCell ref="C29:D29"/>
    <mergeCell ref="U25:V25"/>
    <mergeCell ref="W14:X14"/>
    <mergeCell ref="W15:X15"/>
    <mergeCell ref="W16:X16"/>
    <mergeCell ref="W17:X17"/>
    <mergeCell ref="W19:X19"/>
    <mergeCell ref="Z17:AH17"/>
    <mergeCell ref="AD4:AG4"/>
    <mergeCell ref="AD5:AG5"/>
    <mergeCell ref="X5:Z5"/>
    <mergeCell ref="X4:Z4"/>
    <mergeCell ref="X6:Z6"/>
    <mergeCell ref="AA6:AH6"/>
    <mergeCell ref="A2:B2"/>
    <mergeCell ref="U4:W4"/>
    <mergeCell ref="D4:F4"/>
    <mergeCell ref="G4:T4"/>
    <mergeCell ref="C2:G2"/>
    <mergeCell ref="L2:M2"/>
    <mergeCell ref="AJ5:AL5"/>
    <mergeCell ref="U9:V9"/>
    <mergeCell ref="AJ7:AL7"/>
    <mergeCell ref="A16:B17"/>
    <mergeCell ref="U12:V16"/>
    <mergeCell ref="D5:F5"/>
    <mergeCell ref="O6:V6"/>
    <mergeCell ref="A5:C5"/>
    <mergeCell ref="A7:C7"/>
    <mergeCell ref="G5:T5"/>
    <mergeCell ref="G7:L7"/>
    <mergeCell ref="M6:N6"/>
    <mergeCell ref="U11:V11"/>
    <mergeCell ref="U10:V10"/>
    <mergeCell ref="C10:D10"/>
    <mergeCell ref="W13:X13"/>
    <mergeCell ref="D6:F6"/>
    <mergeCell ref="F30:N30"/>
    <mergeCell ref="C24:D24"/>
    <mergeCell ref="C26:D26"/>
    <mergeCell ref="C30:D30"/>
    <mergeCell ref="M7:N7"/>
    <mergeCell ref="G6:L6"/>
    <mergeCell ref="C27:D27"/>
    <mergeCell ref="C22:D22"/>
    <mergeCell ref="C20:D20"/>
    <mergeCell ref="C19:D19"/>
    <mergeCell ref="C13:D13"/>
    <mergeCell ref="C14:D14"/>
    <mergeCell ref="A10:B10"/>
    <mergeCell ref="D7:F7"/>
    <mergeCell ref="A27:B32"/>
    <mergeCell ref="C17:D17"/>
    <mergeCell ref="C18:D18"/>
    <mergeCell ref="C31:D31"/>
    <mergeCell ref="C23:D23"/>
    <mergeCell ref="A22:B22"/>
    <mergeCell ref="C21:D21"/>
    <mergeCell ref="A15:B15"/>
    <mergeCell ref="C15:D15"/>
    <mergeCell ref="C16:D16"/>
    <mergeCell ref="C32:D32"/>
    <mergeCell ref="A11:B11"/>
    <mergeCell ref="C11:D11"/>
    <mergeCell ref="C12:D12"/>
    <mergeCell ref="U5:W5"/>
    <mergeCell ref="W10:X10"/>
    <mergeCell ref="W11:X11"/>
    <mergeCell ref="W12:X12"/>
    <mergeCell ref="O7:V7"/>
    <mergeCell ref="O9:T9"/>
    <mergeCell ref="X7:Z7"/>
  </mergeCells>
  <phoneticPr fontId="3"/>
  <conditionalFormatting sqref="O11:O36">
    <cfRule type="expression" dxfId="33" priority="2" stopIfTrue="1">
      <formula>$N11/$G11&gt;$M11/$F11</formula>
    </cfRule>
  </conditionalFormatting>
  <conditionalFormatting sqref="AI11:AI28">
    <cfRule type="expression" dxfId="32" priority="1" stopIfTrue="1">
      <formula>$AH11/$AA11&gt;$AG11/$Z11</formula>
    </cfRule>
  </conditionalFormatting>
  <dataValidations count="46">
    <dataValidation type="whole" errorStyle="information" allowBlank="1" showInputMessage="1" showErrorMessage="1" errorTitle="定数オーバー" error="定数オーバーです。" sqref="M31:N36 AG11:AH16 AG19:AH28 M11:N28" xr:uid="{00000000-0002-0000-0300-000000000000}">
      <formula1>0</formula1>
      <formula2>F11</formula2>
    </dataValidation>
    <dataValidation allowBlank="1" showInputMessage="1" showErrorMessage="1" prompt="こうせい" sqref="E32" xr:uid="{00000000-0002-0000-0300-000007000000}"/>
    <dataValidation allowBlank="1" showInputMessage="1" showErrorMessage="1" prompt="しんどう" sqref="E31" xr:uid="{00000000-0002-0000-0300-000008000000}"/>
    <dataValidation allowBlank="1" showInputMessage="1" showErrorMessage="1" prompt="ほくえい" sqref="E30" xr:uid="{00000000-0002-0000-0300-000009000000}"/>
    <dataValidation allowBlank="1" showInputMessage="1" showErrorMessage="1" prompt="ふしこ" sqref="E29" xr:uid="{00000000-0002-0000-0300-00000A000000}"/>
    <dataValidation allowBlank="1" showInputMessage="1" showErrorMessage="1" prompt="なえぼ" sqref="E28" xr:uid="{00000000-0002-0000-0300-00000B000000}"/>
    <dataValidation allowBlank="1" showInputMessage="1" showErrorMessage="1" prompt="さつなえ" sqref="E27" xr:uid="{00000000-0002-0000-0300-00000C000000}"/>
    <dataValidation allowBlank="1" showInputMessage="1" showErrorMessage="1" prompt="かみのっぽろ" sqref="E26" xr:uid="{00000000-0002-0000-0300-00000D000000}"/>
    <dataValidation allowBlank="1" showInputMessage="1" showErrorMessage="1" prompt="あつべつきた" sqref="E25" xr:uid="{00000000-0002-0000-0300-00000E000000}"/>
    <dataValidation allowBlank="1" showInputMessage="1" showErrorMessage="1" prompt="あつべつちゅうおう" sqref="E24" xr:uid="{00000000-0002-0000-0300-00000F000000}"/>
    <dataValidation allowBlank="1" showInputMessage="1" showErrorMessage="1" prompt="もみじだい" sqref="E23" xr:uid="{00000000-0002-0000-0300-000010000000}"/>
    <dataValidation allowBlank="1" showInputMessage="1" showErrorMessage="1" prompt="あおばちゅうおう" sqref="E22" xr:uid="{00000000-0002-0000-0300-000011000000}"/>
    <dataValidation allowBlank="1" showInputMessage="1" showErrorMessage="1" prompt="ひがししろいし" sqref="E21" xr:uid="{00000000-0002-0000-0300-000012000000}"/>
    <dataValidation allowBlank="1" showInputMessage="1" showErrorMessage="1" prompt="きたしろいし" sqref="E20" xr:uid="{00000000-0002-0000-0300-000013000000}"/>
    <dataValidation allowBlank="1" showInputMessage="1" showErrorMessage="1" prompt="きたごう" sqref="E19" xr:uid="{00000000-0002-0000-0300-000014000000}"/>
    <dataValidation allowBlank="1" showInputMessage="1" showErrorMessage="1" prompt="しろいし" sqref="E18" xr:uid="{00000000-0002-0000-0300-000015000000}"/>
    <dataValidation allowBlank="1" showInputMessage="1" showErrorMessage="1" prompt="ひがしさっぽろ" sqref="E17" xr:uid="{00000000-0002-0000-0300-000016000000}"/>
    <dataValidation allowBlank="1" showInputMessage="1" showErrorMessage="1" prompt="きくすいもとまち" sqref="E16" xr:uid="{00000000-0002-0000-0300-000017000000}"/>
    <dataValidation allowBlank="1" showInputMessage="1" showErrorMessage="1" prompt="きくすい" sqref="E15" xr:uid="{00000000-0002-0000-0300-000018000000}"/>
    <dataValidation allowBlank="1" showInputMessage="1" showErrorMessage="1" prompt="さっぽろてつほく" sqref="E33" xr:uid="{00000000-0002-0000-0300-000019000000}"/>
    <dataValidation allowBlank="1" showInputMessage="1" showErrorMessage="1" prompt="おかだま" sqref="E36" xr:uid="{00000000-0002-0000-0300-00001A000000}"/>
    <dataValidation allowBlank="1" showInputMessage="1" showErrorMessage="1" prompt="さかえまちひがし" sqref="E35" xr:uid="{00000000-0002-0000-0300-00001B000000}"/>
    <dataValidation allowBlank="1" showInputMessage="1" showErrorMessage="1" prompt="さかえまちちゅうおう" sqref="E34" xr:uid="{00000000-0002-0000-0300-00001C000000}"/>
    <dataValidation allowBlank="1" showInputMessage="1" showErrorMessage="1" prompt="いしかり" sqref="Y24" xr:uid="{00000000-0002-0000-0300-00001D000000}"/>
    <dataValidation allowBlank="1" showInputMessage="1" showErrorMessage="1" prompt="はなかわみなみ" sqref="Y23" xr:uid="{00000000-0002-0000-0300-00001E000000}"/>
    <dataValidation allowBlank="1" showInputMessage="1" showErrorMessage="1" prompt="はなかわきた" sqref="Y22" xr:uid="{00000000-0002-0000-0300-00001F000000}"/>
    <dataValidation allowBlank="1" showInputMessage="1" showErrorMessage="1" prompt="はなかわひがし" sqref="Y21" xr:uid="{00000000-0002-0000-0300-000020000000}"/>
    <dataValidation allowBlank="1" showInputMessage="1" showErrorMessage="1" prompt="あいのさと" sqref="Y20" xr:uid="{00000000-0002-0000-0300-000021000000}"/>
    <dataValidation allowBlank="1" showInputMessage="1" showErrorMessage="1" prompt="しのろ" sqref="Y19" xr:uid="{00000000-0002-0000-0300-000022000000}"/>
    <dataValidation allowBlank="1" showInputMessage="1" showErrorMessage="1" prompt="たいへい" sqref="Y18" xr:uid="{00000000-0002-0000-0300-000023000000}"/>
    <dataValidation allowBlank="1" showInputMessage="1" showErrorMessage="1" prompt="とんでんきた" sqref="Y17" xr:uid="{00000000-0002-0000-0300-000024000000}"/>
    <dataValidation allowBlank="1" showInputMessage="1" showErrorMessage="1" prompt="とんでん" sqref="Y16" xr:uid="{00000000-0002-0000-0300-000025000000}"/>
    <dataValidation allowBlank="1" showInputMessage="1" showErrorMessage="1" prompt="しんことにせいぶ" sqref="Y15" xr:uid="{00000000-0002-0000-0300-000026000000}"/>
    <dataValidation allowBlank="1" showInputMessage="1" showErrorMessage="1" prompt="しんことにほくぶ" sqref="Y14" xr:uid="{00000000-0002-0000-0300-000027000000}"/>
    <dataValidation allowBlank="1" showInputMessage="1" showErrorMessage="1" prompt="しんかわ" sqref="Y13" xr:uid="{00000000-0002-0000-0300-000028000000}"/>
    <dataValidation allowBlank="1" showInputMessage="1" showErrorMessage="1" prompt="あさぶ" sqref="Y12" xr:uid="{00000000-0002-0000-0300-000029000000}"/>
    <dataValidation allowBlank="1" showInputMessage="1" showErrorMessage="1" prompt="ほろきた" sqref="Y11" xr:uid="{00000000-0002-0000-0300-00002A000000}"/>
    <dataValidation allowBlank="1" showInputMessage="1" showErrorMessage="1" prompt="おおまがり" sqref="Y28" xr:uid="{00000000-0002-0000-0300-00002B000000}"/>
    <dataValidation allowBlank="1" showInputMessage="1" showErrorMessage="1" prompt="にしのさと" sqref="Y27" xr:uid="{00000000-0002-0000-0300-00002C000000}"/>
    <dataValidation allowBlank="1" showInputMessage="1" showErrorMessage="1" prompt="ひろしま" sqref="Y26" xr:uid="{00000000-0002-0000-0300-00002D000000}"/>
    <dataValidation allowBlank="1" showInputMessage="1" showErrorMessage="1" prompt="きたひろしま" sqref="Y25" xr:uid="{00000000-0002-0000-0300-00002E000000}"/>
    <dataValidation allowBlank="1" showErrorMessage="1" promptTitle="配布要項" prompt="毎月3回_x000a_道新読者：木朝刊_x000a_未購読者：木～金　_x000a_詳細は申込書下部配布要項もしくは実施カレンダーをご覧ください" sqref="D5:F5" xr:uid="{00000000-0002-0000-0300-00002F000000}"/>
    <dataValidation allowBlank="1" showInputMessage="1" showErrorMessage="1" prompt="きよた" sqref="E11" xr:uid="{D91706F8-6B63-43D2-93A5-D5482EC39D21}"/>
    <dataValidation allowBlank="1" showInputMessage="1" showErrorMessage="1" prompt="しんえい" sqref="E12" xr:uid="{C7AA61F5-FB81-4DDE-B67D-03C8157ECC0D}"/>
    <dataValidation allowBlank="1" showInputMessage="1" showErrorMessage="1" prompt="きたの" sqref="E13" xr:uid="{BDAED8EC-E0B5-4981-BFAD-9D00A3DCF0C7}"/>
    <dataValidation allowBlank="1" showInputMessage="1" showErrorMessage="1" prompt="ひらおか" sqref="E14" xr:uid="{F73545DB-8F77-429B-B473-92AB619A5E5C}"/>
  </dataValidations>
  <hyperlinks>
    <hyperlink ref="AJ5" location="表紙!A1" display="表紙へ戻る" xr:uid="{F457CCC6-EA08-41C0-B30D-9B95917F974D}"/>
    <hyperlink ref="AJ7" location="実施カレンダー!A1" display="実施カレンダー!A1" xr:uid="{18F6BA92-9DB5-4571-A183-C9A07E85D509}"/>
  </hyperlink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2149-19F5-4AD5-B2F3-E9C513C3D4AE}">
  <sheetPr>
    <tabColor rgb="FFFFFF00"/>
    <pageSetUpPr fitToPage="1"/>
  </sheetPr>
  <dimension ref="A1:AL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854" t="s">
        <v>367</v>
      </c>
      <c r="B2" s="855"/>
      <c r="C2" s="856" t="s">
        <v>368</v>
      </c>
      <c r="D2" s="857"/>
      <c r="E2" s="857"/>
      <c r="F2" s="857"/>
      <c r="G2" s="855"/>
      <c r="H2" s="157"/>
      <c r="I2" s="52"/>
      <c r="J2" s="156"/>
      <c r="K2" s="156"/>
      <c r="L2" s="926">
        <v>46174</v>
      </c>
      <c r="M2" s="926"/>
      <c r="N2" s="155" t="s">
        <v>369</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7" t="s">
        <v>106</v>
      </c>
      <c r="E4" s="859"/>
      <c r="F4" s="870"/>
      <c r="G4" s="913" t="s">
        <v>107</v>
      </c>
      <c r="H4" s="914"/>
      <c r="I4" s="914"/>
      <c r="J4" s="914"/>
      <c r="K4" s="914"/>
      <c r="L4" s="914"/>
      <c r="M4" s="914"/>
      <c r="N4" s="914"/>
      <c r="O4" s="914"/>
      <c r="P4" s="914"/>
      <c r="Q4" s="914"/>
      <c r="R4" s="914"/>
      <c r="S4" s="914"/>
      <c r="T4" s="914"/>
      <c r="U4" s="858" t="s">
        <v>108</v>
      </c>
      <c r="V4" s="859"/>
      <c r="W4" s="859"/>
      <c r="X4" s="867" t="s">
        <v>109</v>
      </c>
      <c r="Y4" s="859"/>
      <c r="Z4" s="884"/>
      <c r="AA4" s="148" t="s">
        <v>3</v>
      </c>
      <c r="AB4" s="224"/>
      <c r="AC4" s="224"/>
      <c r="AD4" s="878" t="s">
        <v>110</v>
      </c>
      <c r="AE4" s="878"/>
      <c r="AF4" s="878"/>
      <c r="AG4" s="878"/>
      <c r="AH4" s="146" t="s">
        <v>111</v>
      </c>
      <c r="AI4" s="61"/>
      <c r="AJ4" s="61"/>
      <c r="AK4" s="61"/>
      <c r="AL4" s="61"/>
    </row>
    <row r="5" spans="1:38" ht="24.75" customHeight="1" thickBot="1">
      <c r="A5" s="234"/>
      <c r="B5" s="233"/>
      <c r="C5" s="228"/>
      <c r="D5" s="871"/>
      <c r="E5" s="872"/>
      <c r="F5" s="872"/>
      <c r="G5" s="927">
        <f>表紙!D6</f>
        <v>0</v>
      </c>
      <c r="H5" s="928"/>
      <c r="I5" s="928"/>
      <c r="J5" s="928"/>
      <c r="K5" s="928"/>
      <c r="L5" s="928"/>
      <c r="M5" s="928"/>
      <c r="N5" s="928"/>
      <c r="O5" s="928"/>
      <c r="P5" s="928"/>
      <c r="Q5" s="928"/>
      <c r="R5" s="928"/>
      <c r="S5" s="928"/>
      <c r="T5" s="929"/>
      <c r="U5" s="865">
        <f>表紙!D7</f>
        <v>0</v>
      </c>
      <c r="V5" s="866"/>
      <c r="W5" s="866"/>
      <c r="X5" s="860">
        <f>表紙!D8</f>
        <v>0</v>
      </c>
      <c r="Y5" s="861"/>
      <c r="Z5" s="862"/>
      <c r="AA5" s="232">
        <f>表紙!K4</f>
        <v>0</v>
      </c>
      <c r="AB5" s="144"/>
      <c r="AC5" s="144"/>
      <c r="AD5" s="918">
        <f>表紙!L4</f>
        <v>0</v>
      </c>
      <c r="AE5" s="918"/>
      <c r="AF5" s="918"/>
      <c r="AG5" s="918"/>
      <c r="AH5" s="143">
        <f>表紙!P4</f>
        <v>0</v>
      </c>
      <c r="AI5" s="52"/>
      <c r="AJ5" s="847" t="s">
        <v>112</v>
      </c>
      <c r="AK5" s="847"/>
      <c r="AL5" s="847"/>
    </row>
    <row r="6" spans="1:38" ht="13.5" customHeight="1" thickTop="1">
      <c r="A6" s="142" t="s">
        <v>113</v>
      </c>
      <c r="B6" s="141"/>
      <c r="C6" s="140"/>
      <c r="D6" s="867" t="s">
        <v>356</v>
      </c>
      <c r="E6" s="859"/>
      <c r="F6" s="870"/>
      <c r="G6" s="867" t="s">
        <v>357</v>
      </c>
      <c r="H6" s="859"/>
      <c r="I6" s="859"/>
      <c r="J6" s="859"/>
      <c r="K6" s="859"/>
      <c r="L6" s="859"/>
      <c r="M6" s="930" t="s">
        <v>358</v>
      </c>
      <c r="N6" s="931"/>
      <c r="O6" s="231"/>
      <c r="P6" s="129"/>
      <c r="Q6" s="129"/>
      <c r="R6" s="129"/>
      <c r="S6" s="129"/>
      <c r="T6" s="129"/>
      <c r="U6" s="129"/>
      <c r="V6" s="129"/>
      <c r="W6" s="139"/>
      <c r="X6" s="867" t="s">
        <v>118</v>
      </c>
      <c r="Y6" s="859"/>
      <c r="Z6" s="859"/>
      <c r="AA6" s="887" t="s">
        <v>259</v>
      </c>
      <c r="AB6" s="888"/>
      <c r="AC6" s="888"/>
      <c r="AD6" s="888"/>
      <c r="AE6" s="888"/>
      <c r="AF6" s="888"/>
      <c r="AG6" s="888"/>
      <c r="AH6" s="889"/>
      <c r="AI6" s="61"/>
      <c r="AJ6" s="61"/>
      <c r="AK6" s="61"/>
      <c r="AL6" s="61"/>
    </row>
    <row r="7" spans="1:38" ht="24.75" customHeight="1" thickBot="1">
      <c r="A7" s="230"/>
      <c r="B7" s="229"/>
      <c r="C7" s="228"/>
      <c r="D7" s="833">
        <f>SUM(G7,M7)</f>
        <v>0</v>
      </c>
      <c r="E7" s="834"/>
      <c r="F7" s="835"/>
      <c r="G7" s="833">
        <f>SUM(M11:M13)</f>
        <v>0</v>
      </c>
      <c r="H7" s="834"/>
      <c r="I7" s="834"/>
      <c r="J7" s="834"/>
      <c r="K7" s="834"/>
      <c r="L7" s="834"/>
      <c r="M7" s="932">
        <f>SUM(N11:N13)</f>
        <v>0</v>
      </c>
      <c r="N7" s="844"/>
      <c r="O7" s="218"/>
      <c r="P7" s="135"/>
      <c r="Q7" s="135"/>
      <c r="R7" s="135"/>
      <c r="S7" s="135"/>
      <c r="T7" s="135"/>
      <c r="U7" s="135"/>
      <c r="V7" s="135"/>
      <c r="W7" s="138"/>
      <c r="X7" s="879">
        <f>表紙!D9</f>
        <v>0</v>
      </c>
      <c r="Y7" s="880"/>
      <c r="Z7" s="880"/>
      <c r="AA7" s="885">
        <f>表紙!D10</f>
        <v>0</v>
      </c>
      <c r="AB7" s="866"/>
      <c r="AC7" s="866"/>
      <c r="AD7" s="866"/>
      <c r="AE7" s="866"/>
      <c r="AF7" s="866"/>
      <c r="AG7" s="866"/>
      <c r="AH7" s="886"/>
      <c r="AI7" s="52"/>
      <c r="AJ7" s="847" t="s">
        <v>120</v>
      </c>
      <c r="AK7" s="847"/>
      <c r="AL7" s="84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33" t="s">
        <v>359</v>
      </c>
      <c r="B10" s="934"/>
      <c r="C10" s="838" t="s">
        <v>125</v>
      </c>
      <c r="D10" s="941"/>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35" t="s">
        <v>371</v>
      </c>
      <c r="B11" s="936"/>
      <c r="C11" s="845">
        <v>50110</v>
      </c>
      <c r="D11" s="846"/>
      <c r="E11" s="472" t="s">
        <v>372</v>
      </c>
      <c r="F11" s="415">
        <v>1295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37"/>
      <c r="B12" s="938"/>
      <c r="C12" s="824">
        <v>50120</v>
      </c>
      <c r="D12" s="825"/>
      <c r="E12" s="356" t="s">
        <v>374</v>
      </c>
      <c r="F12" s="415">
        <v>4310</v>
      </c>
      <c r="G12" s="89">
        <v>10545</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thickBot="1">
      <c r="A13" s="939"/>
      <c r="B13" s="940"/>
      <c r="C13" s="898">
        <v>50130</v>
      </c>
      <c r="D13" s="899"/>
      <c r="E13" s="456" t="s">
        <v>376</v>
      </c>
      <c r="F13" s="454">
        <v>2810</v>
      </c>
      <c r="G13" s="78">
        <v>7890</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c r="AJ14" s="61"/>
      <c r="AK14" s="61"/>
      <c r="AL14" s="61"/>
    </row>
    <row r="15" spans="1:38"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c r="AJ15" s="61"/>
      <c r="AK15" s="61"/>
      <c r="AL15" s="61"/>
    </row>
    <row r="16" spans="1:38"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c r="AJ16" s="61"/>
      <c r="AK16" s="61"/>
      <c r="AL16" s="61"/>
    </row>
    <row r="17" spans="1:38"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c r="AJ17" s="61"/>
      <c r="AK17" s="61"/>
      <c r="AL17" s="61"/>
    </row>
    <row r="18" spans="1:38"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c r="AJ34" s="61"/>
      <c r="AK34" s="61"/>
      <c r="AL34" s="61"/>
    </row>
    <row r="35" spans="1:38"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c r="AJ35" s="61"/>
      <c r="AK35" s="61"/>
      <c r="AL35" s="61"/>
    </row>
    <row r="36" spans="1:38"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c r="AJ36" s="61"/>
      <c r="AK36" s="61"/>
      <c r="AL36" s="61"/>
    </row>
    <row r="37" spans="1:38"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c r="AJ37" s="61"/>
      <c r="AK37" s="61"/>
      <c r="AL37" s="61"/>
    </row>
    <row r="38" spans="1:38"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5.75" customHeight="1">
      <c r="A39" s="502" t="s">
        <v>677</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c r="AJ39" s="61"/>
      <c r="AK39" s="61"/>
      <c r="AL39" s="61"/>
    </row>
    <row r="40" spans="1:38" ht="15.75" customHeight="1">
      <c r="A40" s="53" t="s">
        <v>694</v>
      </c>
      <c r="B40" s="52"/>
      <c r="AB40" s="61"/>
      <c r="AC40" s="61"/>
      <c r="AD40" s="61"/>
      <c r="AE40" s="61"/>
      <c r="AF40" s="67"/>
      <c r="AG40" s="65"/>
      <c r="AH40" s="61"/>
      <c r="AI40" s="61"/>
      <c r="AJ40" s="61"/>
      <c r="AK40" s="61"/>
      <c r="AL40" s="61"/>
    </row>
    <row r="41" spans="1:38"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c r="AJ41" s="61"/>
      <c r="AK41" s="61"/>
      <c r="AL41" s="61"/>
    </row>
    <row r="42" spans="1:38" ht="15.75" customHeight="1">
      <c r="A42" s="53" t="s">
        <v>648</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c r="AJ42" s="61"/>
      <c r="AK42" s="61"/>
      <c r="AL42" s="61"/>
    </row>
    <row r="43" spans="1:38"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c r="AJ43" s="61"/>
      <c r="AK43" s="61"/>
      <c r="AL43" s="61"/>
    </row>
    <row r="44" spans="1:38" ht="15.75" customHeight="1">
      <c r="A44" s="53" t="s">
        <v>651</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8415</v>
      </c>
      <c r="AI44" s="52"/>
      <c r="AJ44" s="52"/>
      <c r="AK44" s="52"/>
      <c r="AL44" s="52"/>
    </row>
    <row r="45" spans="1:38"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20825</v>
      </c>
      <c r="AI45" s="52"/>
      <c r="AJ45" s="52"/>
      <c r="AK45" s="52"/>
      <c r="AL45" s="52"/>
    </row>
    <row r="46" spans="1:38"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29240</v>
      </c>
      <c r="AI46" s="52"/>
      <c r="AJ46" s="52"/>
      <c r="AK46" s="52"/>
      <c r="AL46" s="52"/>
    </row>
    <row r="47" spans="1:38"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ApfCA4ikZ6GGHqkmGp0mP+vnkXtP4m0xyROv4D63qbdXYMdjfYVRmSmR3OrmA+K9eNzsztNShC3FsjFAVDHzlA==" saltValue="/xrgSlwjVXDWZGfu9csC1w==" spinCount="100000" sheet="1" scenarios="1" formatCells="0" autoFilter="0"/>
  <mergeCells count="31">
    <mergeCell ref="A10:B10"/>
    <mergeCell ref="C11:D11"/>
    <mergeCell ref="C12:D12"/>
    <mergeCell ref="A11:B13"/>
    <mergeCell ref="C13:D13"/>
    <mergeCell ref="C10:D10"/>
    <mergeCell ref="D6:F6"/>
    <mergeCell ref="G6:L6"/>
    <mergeCell ref="M6:N6"/>
    <mergeCell ref="AA7:AH7"/>
    <mergeCell ref="AA6:AH6"/>
    <mergeCell ref="D7:F7"/>
    <mergeCell ref="G7:L7"/>
    <mergeCell ref="M7:N7"/>
    <mergeCell ref="X7:Z7"/>
    <mergeCell ref="AJ5:AL5"/>
    <mergeCell ref="AJ7:AL7"/>
    <mergeCell ref="A2:B2"/>
    <mergeCell ref="C2:G2"/>
    <mergeCell ref="L2:M2"/>
    <mergeCell ref="D4:F4"/>
    <mergeCell ref="G4:T4"/>
    <mergeCell ref="U4:W4"/>
    <mergeCell ref="X4:Z4"/>
    <mergeCell ref="AD4:AG4"/>
    <mergeCell ref="D5:F5"/>
    <mergeCell ref="G5:T5"/>
    <mergeCell ref="U5:W5"/>
    <mergeCell ref="X5:Z5"/>
    <mergeCell ref="AD5:AG5"/>
    <mergeCell ref="X6:Z6"/>
  </mergeCells>
  <phoneticPr fontId="3"/>
  <conditionalFormatting sqref="O11:O13">
    <cfRule type="expression" dxfId="31" priority="5" stopIfTrue="1">
      <formula>$N11/$G11&gt;$M11/$F11</formula>
    </cfRule>
  </conditionalFormatting>
  <conditionalFormatting sqref="O10:AH10">
    <cfRule type="expression" dxfId="30" priority="3">
      <formula>$Z$10="備考"</formula>
    </cfRule>
  </conditionalFormatting>
  <conditionalFormatting sqref="O11:AH13">
    <cfRule type="expression" dxfId="29" priority="4">
      <formula>$Z$10="備考"</formula>
    </cfRule>
  </conditionalFormatting>
  <conditionalFormatting sqref="O13:AH13">
    <cfRule type="expression" dxfId="28" priority="1">
      <formula>$Z$10="備考"</formula>
    </cfRule>
  </conditionalFormatting>
  <conditionalFormatting sqref="AH10:AH13">
    <cfRule type="expression" dxfId="27" priority="2">
      <formula>$Z$10="備考"</formula>
    </cfRule>
  </conditionalFormatting>
  <dataValidations count="5">
    <dataValidation type="whole" errorStyle="information" allowBlank="1" showInputMessage="1" showErrorMessage="1" errorTitle="定数オーバー" error="定数オーバーです。" sqref="M11:N13" xr:uid="{00000000-0002-0000-0500-000000000000}">
      <formula1>0</formula1>
      <formula2>F11</formula2>
    </dataValidation>
    <dataValidation allowBlank="1" showInputMessage="1" showErrorMessage="1" prompt="えにわとうぶ" sqref="E13" xr:uid="{00000000-0002-0000-0500-000004000000}"/>
    <dataValidation allowBlank="1" showInputMessage="1" showErrorMessage="1" prompt="えにわせいぶ" sqref="E12" xr:uid="{00000000-0002-0000-0500-000005000000}"/>
    <dataValidation allowBlank="1" showInputMessage="1" showErrorMessage="1" prompt="しままつ" sqref="E11" xr:uid="{00000000-0002-0000-0500-000006000000}"/>
    <dataValidation allowBlank="1" showErrorMessage="1" promptTitle="配布要項" prompt="道新読者：毎週木朝刊_x000a_未購読者：毎週木～金曜日_x000a_詳細は申込書下部配布要項をご覧ください" sqref="D5:F5" xr:uid="{00000000-0002-0000-0500-000007000000}"/>
  </dataValidations>
  <hyperlinks>
    <hyperlink ref="AJ5" location="表紙!A1" display="表紙へ戻る" xr:uid="{DBBF15AB-AFDF-4603-8252-8758B18BFAC3}"/>
    <hyperlink ref="AJ7" location="実施カレンダー!A1" display="実施カレンダー!A1" xr:uid="{149B9F84-C257-44B9-98DC-FB1E239EA59E}"/>
  </hyperlink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0E1A-E451-46AA-9DCC-6DE33A006C3C}">
  <sheetPr>
    <tabColor rgb="FFFFC000"/>
    <pageSetUpPr fitToPage="1"/>
  </sheetPr>
  <dimension ref="A1:AL4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944" t="s">
        <v>378</v>
      </c>
      <c r="B2" s="945"/>
      <c r="C2" s="856" t="s">
        <v>379</v>
      </c>
      <c r="D2" s="857"/>
      <c r="E2" s="857"/>
      <c r="F2" s="857"/>
      <c r="G2" s="855"/>
      <c r="H2" s="157"/>
      <c r="I2" s="52"/>
      <c r="J2" s="156"/>
      <c r="K2" s="156"/>
      <c r="L2" s="926">
        <v>46174</v>
      </c>
      <c r="M2" s="926"/>
      <c r="N2" s="155" t="s">
        <v>380</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67" t="s">
        <v>106</v>
      </c>
      <c r="E4" s="859"/>
      <c r="F4" s="870"/>
      <c r="G4" s="913" t="s">
        <v>107</v>
      </c>
      <c r="H4" s="914"/>
      <c r="I4" s="914"/>
      <c r="J4" s="914"/>
      <c r="K4" s="914"/>
      <c r="L4" s="914"/>
      <c r="M4" s="914"/>
      <c r="N4" s="914"/>
      <c r="O4" s="914"/>
      <c r="P4" s="914"/>
      <c r="Q4" s="914"/>
      <c r="R4" s="914"/>
      <c r="S4" s="914"/>
      <c r="T4" s="914"/>
      <c r="U4" s="858" t="s">
        <v>108</v>
      </c>
      <c r="V4" s="859"/>
      <c r="W4" s="859"/>
      <c r="X4" s="867" t="s">
        <v>109</v>
      </c>
      <c r="Y4" s="859"/>
      <c r="Z4" s="884"/>
      <c r="AA4" s="148" t="s">
        <v>3</v>
      </c>
      <c r="AB4" s="224"/>
      <c r="AC4" s="224"/>
      <c r="AD4" s="878" t="s">
        <v>110</v>
      </c>
      <c r="AE4" s="878"/>
      <c r="AF4" s="878"/>
      <c r="AG4" s="878"/>
      <c r="AH4" s="146" t="s">
        <v>111</v>
      </c>
      <c r="AI4" s="53"/>
      <c r="AJ4" s="61"/>
      <c r="AK4" s="61"/>
      <c r="AL4" s="61"/>
    </row>
    <row r="5" spans="1:38" ht="24.75" customHeight="1" thickBot="1">
      <c r="A5" s="221"/>
      <c r="B5" s="220"/>
      <c r="C5" s="219"/>
      <c r="D5" s="871"/>
      <c r="E5" s="872"/>
      <c r="F5" s="872"/>
      <c r="G5" s="946">
        <f>表紙!D6</f>
        <v>0</v>
      </c>
      <c r="H5" s="947"/>
      <c r="I5" s="947"/>
      <c r="J5" s="947"/>
      <c r="K5" s="947"/>
      <c r="L5" s="947"/>
      <c r="M5" s="947"/>
      <c r="N5" s="947"/>
      <c r="O5" s="947"/>
      <c r="P5" s="947"/>
      <c r="Q5" s="947"/>
      <c r="R5" s="947"/>
      <c r="S5" s="947"/>
      <c r="T5" s="948"/>
      <c r="U5" s="865">
        <f>表紙!D7</f>
        <v>0</v>
      </c>
      <c r="V5" s="866"/>
      <c r="W5" s="866"/>
      <c r="X5" s="860">
        <f>表紙!D8</f>
        <v>0</v>
      </c>
      <c r="Y5" s="861"/>
      <c r="Z5" s="862"/>
      <c r="AA5" s="145">
        <f>表紙!K4</f>
        <v>0</v>
      </c>
      <c r="AB5" s="196"/>
      <c r="AC5" s="196"/>
      <c r="AD5" s="918">
        <f>表紙!L4</f>
        <v>0</v>
      </c>
      <c r="AE5" s="918"/>
      <c r="AF5" s="918"/>
      <c r="AG5" s="918"/>
      <c r="AH5" s="143">
        <f>表紙!P4</f>
        <v>0</v>
      </c>
      <c r="AI5" s="52"/>
      <c r="AJ5" s="847" t="s">
        <v>112</v>
      </c>
      <c r="AK5" s="847"/>
      <c r="AL5" s="847"/>
    </row>
    <row r="6" spans="1:38" ht="13.5" customHeight="1" thickTop="1">
      <c r="A6" s="142" t="s">
        <v>113</v>
      </c>
      <c r="B6" s="141"/>
      <c r="C6" s="140"/>
      <c r="D6" s="867" t="s">
        <v>356</v>
      </c>
      <c r="E6" s="859"/>
      <c r="F6" s="870"/>
      <c r="G6" s="867" t="s">
        <v>357</v>
      </c>
      <c r="H6" s="859"/>
      <c r="I6" s="859"/>
      <c r="J6" s="859"/>
      <c r="K6" s="859"/>
      <c r="L6" s="859"/>
      <c r="M6" s="930" t="s">
        <v>358</v>
      </c>
      <c r="N6" s="931"/>
      <c r="O6" s="223"/>
      <c r="P6" s="222"/>
      <c r="Q6" s="222"/>
      <c r="R6" s="222"/>
      <c r="S6" s="222"/>
      <c r="T6" s="222"/>
      <c r="U6" s="222"/>
      <c r="V6" s="222"/>
      <c r="W6" s="139"/>
      <c r="X6" s="867" t="s">
        <v>118</v>
      </c>
      <c r="Y6" s="859"/>
      <c r="Z6" s="859"/>
      <c r="AA6" s="942" t="s">
        <v>259</v>
      </c>
      <c r="AB6" s="888"/>
      <c r="AC6" s="888"/>
      <c r="AD6" s="888"/>
      <c r="AE6" s="888"/>
      <c r="AF6" s="888"/>
      <c r="AG6" s="888"/>
      <c r="AH6" s="889"/>
      <c r="AI6" s="53"/>
      <c r="AJ6" s="61"/>
      <c r="AK6" s="61"/>
      <c r="AL6" s="61"/>
    </row>
    <row r="7" spans="1:38" ht="24.75" customHeight="1" thickBot="1">
      <c r="A7" s="221"/>
      <c r="B7" s="220"/>
      <c r="C7" s="219"/>
      <c r="D7" s="833">
        <f>SUM(G7,M7)</f>
        <v>0</v>
      </c>
      <c r="E7" s="834"/>
      <c r="F7" s="835"/>
      <c r="G7" s="833">
        <f>SUM(M11:M17)</f>
        <v>0</v>
      </c>
      <c r="H7" s="834"/>
      <c r="I7" s="834"/>
      <c r="J7" s="834"/>
      <c r="K7" s="834"/>
      <c r="L7" s="834"/>
      <c r="M7" s="932">
        <f>SUM(N11:N17)</f>
        <v>0</v>
      </c>
      <c r="N7" s="844"/>
      <c r="O7" s="218"/>
      <c r="P7" s="135"/>
      <c r="Q7" s="135"/>
      <c r="R7" s="135"/>
      <c r="S7" s="135"/>
      <c r="T7" s="135"/>
      <c r="U7" s="135"/>
      <c r="V7" s="135"/>
      <c r="W7" s="138"/>
      <c r="X7" s="879">
        <f>表紙!D9</f>
        <v>0</v>
      </c>
      <c r="Y7" s="880"/>
      <c r="Z7" s="880"/>
      <c r="AA7" s="943">
        <f>表紙!D10</f>
        <v>0</v>
      </c>
      <c r="AB7" s="866"/>
      <c r="AC7" s="866"/>
      <c r="AD7" s="866"/>
      <c r="AE7" s="866"/>
      <c r="AF7" s="866"/>
      <c r="AG7" s="866"/>
      <c r="AH7" s="886"/>
      <c r="AI7" s="52"/>
      <c r="AJ7" s="847" t="s">
        <v>120</v>
      </c>
      <c r="AK7" s="847"/>
      <c r="AL7" s="84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381</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33" t="s">
        <v>359</v>
      </c>
      <c r="B10" s="934"/>
      <c r="C10" s="838" t="s">
        <v>125</v>
      </c>
      <c r="D10" s="837"/>
      <c r="E10" s="217" t="s">
        <v>126</v>
      </c>
      <c r="F10" s="125"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53" t="s">
        <v>382</v>
      </c>
      <c r="B11" s="954"/>
      <c r="C11" s="949">
        <v>50010</v>
      </c>
      <c r="D11" s="950"/>
      <c r="E11" s="356" t="s">
        <v>383</v>
      </c>
      <c r="F11" s="90">
        <v>2100</v>
      </c>
      <c r="G11" s="750"/>
      <c r="H11" s="189" t="s">
        <v>384</v>
      </c>
      <c r="I11" s="118"/>
      <c r="J11" s="118"/>
      <c r="K11" s="118"/>
      <c r="L11" s="188">
        <f>SUM(M11,N11)</f>
        <v>0</v>
      </c>
      <c r="M11" s="116"/>
      <c r="N11" s="751"/>
      <c r="O11" s="209" t="s">
        <v>137</v>
      </c>
      <c r="P11" s="451" t="s">
        <v>713</v>
      </c>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55"/>
      <c r="B12" s="956"/>
      <c r="C12" s="951">
        <v>50020</v>
      </c>
      <c r="D12" s="952"/>
      <c r="E12" s="356" t="s">
        <v>385</v>
      </c>
      <c r="F12" s="90">
        <v>2485</v>
      </c>
      <c r="G12" s="89">
        <v>11000</v>
      </c>
      <c r="H12" s="88" t="s">
        <v>386</v>
      </c>
      <c r="I12" s="87"/>
      <c r="J12" s="87"/>
      <c r="K12" s="87"/>
      <c r="L12" s="184">
        <f t="shared" ref="L12"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c r="A13" s="955"/>
      <c r="B13" s="956"/>
      <c r="C13" s="951">
        <v>50030</v>
      </c>
      <c r="D13" s="952"/>
      <c r="E13" s="356" t="s">
        <v>387</v>
      </c>
      <c r="F13" s="90">
        <v>2405</v>
      </c>
      <c r="G13" s="689"/>
      <c r="H13" s="88" t="s">
        <v>388</v>
      </c>
      <c r="I13" s="87"/>
      <c r="J13" s="87"/>
      <c r="K13" s="87"/>
      <c r="L13" s="184">
        <f>SUM(M13:N13)</f>
        <v>0</v>
      </c>
      <c r="M13" s="84"/>
      <c r="N13" s="690"/>
      <c r="O13" s="209" t="s">
        <v>140</v>
      </c>
      <c r="P13" s="451" t="s">
        <v>678</v>
      </c>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955"/>
      <c r="B14" s="956"/>
      <c r="C14" s="963">
        <v>50040</v>
      </c>
      <c r="D14" s="964"/>
      <c r="E14" s="115" t="s">
        <v>389</v>
      </c>
      <c r="F14" s="966" t="s">
        <v>390</v>
      </c>
      <c r="G14" s="852"/>
      <c r="H14" s="852"/>
      <c r="I14" s="852"/>
      <c r="J14" s="852"/>
      <c r="K14" s="852"/>
      <c r="L14" s="852"/>
      <c r="M14" s="852"/>
      <c r="N14" s="853"/>
      <c r="O14" s="209" t="s">
        <v>137</v>
      </c>
      <c r="P14" s="247"/>
      <c r="Q14" s="451"/>
      <c r="R14" s="247"/>
      <c r="S14" s="216"/>
      <c r="T14" s="247"/>
      <c r="U14" s="236"/>
      <c r="V14" s="236"/>
      <c r="W14" s="367"/>
      <c r="X14" s="367"/>
      <c r="Y14" s="67"/>
      <c r="Z14" s="552"/>
      <c r="AA14" s="552"/>
      <c r="AB14" s="553"/>
      <c r="AC14" s="451"/>
      <c r="AD14" s="451"/>
      <c r="AE14" s="451"/>
      <c r="AF14" s="554"/>
      <c r="AG14" s="554"/>
      <c r="AH14" s="554"/>
      <c r="AI14" s="61"/>
      <c r="AJ14" s="61"/>
      <c r="AK14" s="61"/>
      <c r="AL14" s="61"/>
    </row>
    <row r="15" spans="1:38" ht="15.65" customHeight="1">
      <c r="A15" s="955"/>
      <c r="B15" s="956"/>
      <c r="C15" s="951">
        <v>50050</v>
      </c>
      <c r="D15" s="952"/>
      <c r="E15" s="356" t="s">
        <v>391</v>
      </c>
      <c r="F15" s="90">
        <v>2965</v>
      </c>
      <c r="G15" s="521"/>
      <c r="H15" s="175" t="s">
        <v>392</v>
      </c>
      <c r="I15" s="186"/>
      <c r="J15" s="186"/>
      <c r="K15" s="186"/>
      <c r="L15" s="185">
        <f t="shared" ref="L15:L17" si="1">SUM(M15,N15)</f>
        <v>0</v>
      </c>
      <c r="M15" s="114"/>
      <c r="N15" s="522"/>
      <c r="O15" s="209" t="s">
        <v>137</v>
      </c>
      <c r="P15" s="451" t="s">
        <v>714</v>
      </c>
      <c r="Q15" s="451"/>
      <c r="R15" s="247"/>
      <c r="S15" s="216"/>
      <c r="T15" s="247"/>
      <c r="U15" s="236"/>
      <c r="V15" s="236"/>
      <c r="W15" s="367"/>
      <c r="X15" s="367"/>
      <c r="Y15" s="67"/>
      <c r="Z15" s="552"/>
      <c r="AA15" s="552"/>
      <c r="AB15" s="553"/>
      <c r="AC15" s="451"/>
      <c r="AD15" s="451"/>
      <c r="AE15" s="451"/>
      <c r="AF15" s="554"/>
      <c r="AG15" s="554"/>
      <c r="AH15" s="554"/>
      <c r="AI15" s="61"/>
      <c r="AJ15" s="61"/>
      <c r="AK15" s="61"/>
      <c r="AL15" s="61"/>
    </row>
    <row r="16" spans="1:38" ht="15.65" customHeight="1">
      <c r="A16" s="955"/>
      <c r="B16" s="956"/>
      <c r="C16" s="959">
        <v>50060</v>
      </c>
      <c r="D16" s="960"/>
      <c r="E16" s="356" t="s">
        <v>393</v>
      </c>
      <c r="F16" s="111">
        <v>2370</v>
      </c>
      <c r="G16" s="528"/>
      <c r="H16" s="101" t="s">
        <v>394</v>
      </c>
      <c r="I16" s="87"/>
      <c r="J16" s="87"/>
      <c r="K16" s="87"/>
      <c r="L16" s="184">
        <f t="shared" si="1"/>
        <v>0</v>
      </c>
      <c r="M16" s="84"/>
      <c r="N16" s="529"/>
      <c r="O16" s="209" t="s">
        <v>137</v>
      </c>
      <c r="P16" s="965" t="s">
        <v>715</v>
      </c>
      <c r="Q16" s="965"/>
      <c r="R16" s="965"/>
      <c r="S16" s="965"/>
      <c r="T16" s="965"/>
      <c r="U16" s="965"/>
      <c r="V16" s="965"/>
      <c r="W16" s="965"/>
      <c r="X16" s="965"/>
      <c r="Y16" s="965"/>
      <c r="Z16" s="965"/>
      <c r="AA16" s="552"/>
      <c r="AB16" s="553"/>
      <c r="AC16" s="451"/>
      <c r="AD16" s="451"/>
      <c r="AE16" s="451"/>
      <c r="AF16" s="554"/>
      <c r="AG16" s="554"/>
      <c r="AH16" s="554"/>
      <c r="AI16" s="61"/>
      <c r="AJ16" s="61"/>
      <c r="AK16" s="61"/>
      <c r="AL16" s="61"/>
    </row>
    <row r="17" spans="1:38" ht="15.75" customHeight="1" thickBot="1">
      <c r="A17" s="957"/>
      <c r="B17" s="958"/>
      <c r="C17" s="961">
        <v>50070</v>
      </c>
      <c r="D17" s="962"/>
      <c r="E17" s="456" t="s">
        <v>395</v>
      </c>
      <c r="F17" s="79">
        <v>2290</v>
      </c>
      <c r="G17" s="523"/>
      <c r="H17" s="524" t="s">
        <v>396</v>
      </c>
      <c r="I17" s="525"/>
      <c r="J17" s="525"/>
      <c r="K17" s="525"/>
      <c r="L17" s="431">
        <f t="shared" si="1"/>
        <v>0</v>
      </c>
      <c r="M17" s="526"/>
      <c r="N17" s="527"/>
      <c r="O17" s="209" t="s">
        <v>137</v>
      </c>
      <c r="P17" s="247" t="s">
        <v>716</v>
      </c>
      <c r="Q17" s="247"/>
      <c r="R17" s="247"/>
      <c r="S17" s="236"/>
      <c r="T17" s="247"/>
      <c r="U17" s="247"/>
      <c r="V17" s="247"/>
      <c r="W17" s="247"/>
      <c r="X17" s="247"/>
      <c r="Y17" s="247"/>
      <c r="Z17" s="236"/>
      <c r="AA17" s="236"/>
      <c r="AB17" s="236"/>
      <c r="AC17" s="236"/>
      <c r="AD17" s="236"/>
      <c r="AE17" s="236"/>
      <c r="AF17" s="236"/>
      <c r="AG17" s="236"/>
      <c r="AH17" s="236"/>
      <c r="AI17" s="61"/>
      <c r="AJ17" s="61"/>
      <c r="AK17" s="61"/>
      <c r="AL17" s="61"/>
    </row>
    <row r="18" spans="1:38" ht="13.25" customHeight="1">
      <c r="A18" s="67"/>
      <c r="B18" s="67"/>
      <c r="C18" s="206"/>
      <c r="D18" s="206"/>
      <c r="E18" s="67"/>
      <c r="F18" s="70"/>
      <c r="G18" s="70"/>
      <c r="H18" s="68"/>
      <c r="I18" s="68"/>
      <c r="J18" s="68"/>
      <c r="K18" s="68"/>
      <c r="L18" s="68"/>
      <c r="M18" s="68"/>
      <c r="N18" s="68"/>
      <c r="O18" s="61"/>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3.25" customHeight="1">
      <c r="A19" s="67"/>
      <c r="B19" s="67"/>
      <c r="C19" s="206"/>
      <c r="D19" s="206"/>
      <c r="E19" s="67"/>
      <c r="F19" s="70"/>
      <c r="G19" s="70"/>
      <c r="H19" s="68"/>
      <c r="I19" s="68"/>
      <c r="J19" s="68"/>
      <c r="K19" s="68"/>
      <c r="L19" s="68"/>
      <c r="M19" s="68"/>
      <c r="N19" s="68"/>
      <c r="O19" s="61"/>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3.2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3.2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3.2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3.2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3.2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3.2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3.2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3.2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3.2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3.2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3.2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3.2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3.2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3.25" customHeight="1">
      <c r="A33" s="67"/>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3.25" customHeight="1">
      <c r="A34" s="61"/>
      <c r="B34" s="61"/>
      <c r="C34" s="61"/>
      <c r="D34" s="61"/>
      <c r="E34" s="61"/>
      <c r="F34" s="61"/>
      <c r="G34" s="61"/>
      <c r="H34" s="61"/>
      <c r="I34" s="61"/>
      <c r="J34" s="61"/>
      <c r="K34" s="61"/>
      <c r="L34" s="61"/>
      <c r="M34" s="61"/>
      <c r="N34" s="61"/>
      <c r="O34" s="61"/>
      <c r="P34" s="61"/>
      <c r="Q34" s="68"/>
      <c r="R34" s="66"/>
      <c r="S34" s="61"/>
      <c r="T34" s="61"/>
      <c r="U34" s="61"/>
      <c r="V34" s="61"/>
      <c r="W34" s="61"/>
      <c r="X34" s="61"/>
      <c r="Y34" s="61"/>
      <c r="Z34" s="61"/>
      <c r="AA34" s="61"/>
      <c r="AB34" s="61"/>
      <c r="AC34" s="61"/>
      <c r="AD34" s="61"/>
      <c r="AE34" s="61"/>
      <c r="AF34" s="61"/>
      <c r="AG34" s="61"/>
      <c r="AH34" s="61"/>
      <c r="AI34" s="61"/>
      <c r="AJ34" s="61"/>
      <c r="AK34" s="61"/>
      <c r="AL34" s="61"/>
    </row>
    <row r="35" spans="1:38" ht="13.25" customHeight="1">
      <c r="A35" s="61"/>
      <c r="B35" s="52"/>
      <c r="C35" s="61"/>
      <c r="D35" s="61"/>
      <c r="E35" s="67"/>
      <c r="F35" s="61"/>
      <c r="G35" s="61"/>
      <c r="H35" s="61"/>
      <c r="I35" s="66"/>
      <c r="J35" s="61"/>
      <c r="K35" s="61"/>
      <c r="L35" s="61"/>
      <c r="M35" s="61"/>
      <c r="N35" s="67"/>
      <c r="O35" s="61"/>
      <c r="P35" s="61"/>
      <c r="Q35" s="61"/>
      <c r="R35" s="66"/>
      <c r="S35" s="61"/>
      <c r="T35" s="61"/>
      <c r="U35" s="61"/>
      <c r="V35" s="61"/>
      <c r="W35" s="67"/>
      <c r="X35" s="65"/>
      <c r="Y35" s="61"/>
      <c r="Z35" s="61"/>
      <c r="AA35" s="61"/>
      <c r="AB35" s="61"/>
      <c r="AC35" s="61"/>
      <c r="AD35" s="61"/>
      <c r="AE35" s="61"/>
      <c r="AF35" s="61"/>
      <c r="AG35" s="61"/>
      <c r="AH35" s="61"/>
      <c r="AI35" s="61"/>
      <c r="AJ35" s="61"/>
      <c r="AK35" s="61"/>
      <c r="AL35" s="61"/>
    </row>
    <row r="36" spans="1:38" ht="13.25" customHeight="1">
      <c r="A36" s="52"/>
      <c r="B36" s="204"/>
      <c r="C36" s="203"/>
      <c r="D36" s="203"/>
      <c r="E36" s="67"/>
      <c r="F36" s="70"/>
      <c r="G36" s="68"/>
      <c r="H36" s="68"/>
      <c r="I36" s="1"/>
      <c r="J36" s="1"/>
      <c r="K36" s="1"/>
      <c r="L36" s="1"/>
      <c r="M36" s="1"/>
      <c r="N36" s="1"/>
      <c r="O36" s="70"/>
      <c r="P36" s="68"/>
      <c r="Q36" s="68"/>
      <c r="R36" s="66"/>
      <c r="S36" s="61"/>
      <c r="T36" s="61"/>
      <c r="U36" s="67"/>
      <c r="V36" s="67"/>
      <c r="W36" s="67"/>
      <c r="X36" s="70"/>
      <c r="Y36" s="69"/>
      <c r="Z36" s="61"/>
      <c r="AA36" s="66"/>
      <c r="AB36" s="61"/>
      <c r="AC36" s="61"/>
      <c r="AD36" s="1"/>
      <c r="AE36" s="1"/>
      <c r="AF36" s="1"/>
      <c r="AG36" s="68"/>
      <c r="AH36" s="68"/>
      <c r="AI36" s="61"/>
      <c r="AJ36" s="61"/>
      <c r="AK36" s="61"/>
      <c r="AL36" s="61"/>
    </row>
    <row r="37" spans="1:38" ht="13.25" customHeight="1">
      <c r="A37" s="502"/>
      <c r="B37" s="204"/>
      <c r="C37" s="203"/>
      <c r="D37" s="203"/>
      <c r="E37" s="67"/>
      <c r="F37" s="70"/>
      <c r="G37" s="68"/>
      <c r="H37" s="68"/>
      <c r="I37" s="1"/>
      <c r="J37" s="1"/>
      <c r="K37" s="1"/>
      <c r="L37" s="1"/>
      <c r="M37" s="1"/>
      <c r="N37" s="1"/>
      <c r="O37" s="70"/>
      <c r="P37" s="68"/>
      <c r="Q37" s="68"/>
      <c r="R37" s="66"/>
      <c r="S37" s="61"/>
      <c r="T37" s="61"/>
      <c r="U37" s="67"/>
      <c r="V37" s="67"/>
      <c r="W37" s="67"/>
      <c r="X37" s="70"/>
      <c r="Y37" s="69"/>
      <c r="Z37" s="61"/>
      <c r="AA37" s="66"/>
      <c r="AB37" s="61"/>
      <c r="AC37" s="61"/>
      <c r="AD37" s="1"/>
      <c r="AE37" s="1"/>
      <c r="AF37" s="1"/>
      <c r="AG37" s="68"/>
      <c r="AH37" s="68"/>
      <c r="AI37" s="61"/>
      <c r="AJ37" s="61"/>
      <c r="AK37" s="61"/>
      <c r="AL37" s="61"/>
    </row>
    <row r="38" spans="1:38" ht="15.75" customHeight="1">
      <c r="A38" s="502" t="s">
        <v>677</v>
      </c>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3.25" customHeight="1">
      <c r="A39" s="53" t="s">
        <v>694</v>
      </c>
      <c r="B39" s="204"/>
      <c r="C39" s="203"/>
      <c r="D39" s="203"/>
      <c r="E39" s="67"/>
      <c r="F39" s="732"/>
      <c r="G39" s="733"/>
      <c r="H39" s="733"/>
      <c r="I39" s="1"/>
      <c r="J39" s="1"/>
      <c r="K39" s="1"/>
      <c r="L39" s="1"/>
      <c r="M39" s="1"/>
      <c r="N39" s="1"/>
      <c r="O39" s="732"/>
      <c r="P39" s="733"/>
      <c r="Q39" s="733"/>
      <c r="R39" s="66"/>
      <c r="S39" s="61"/>
      <c r="T39" s="61"/>
      <c r="U39" s="67"/>
      <c r="V39" s="67"/>
      <c r="W39" s="67"/>
      <c r="X39" s="732"/>
      <c r="Y39" s="734"/>
      <c r="Z39" s="61"/>
      <c r="AA39" s="66"/>
      <c r="AB39" s="61"/>
      <c r="AC39" s="61"/>
      <c r="AD39" s="1"/>
      <c r="AE39" s="1"/>
      <c r="AF39" s="1"/>
      <c r="AG39" s="733"/>
      <c r="AH39" s="733"/>
      <c r="AI39" s="61"/>
      <c r="AJ39" s="61"/>
      <c r="AK39" s="61"/>
      <c r="AL39" s="61"/>
    </row>
    <row r="40" spans="1:38" ht="15.75" customHeight="1">
      <c r="A40" s="53" t="s">
        <v>245</v>
      </c>
      <c r="B40" s="52"/>
      <c r="C40" s="61"/>
      <c r="D40" s="61"/>
      <c r="E40" s="61"/>
      <c r="F40" s="61"/>
      <c r="G40" s="61"/>
      <c r="H40" s="61"/>
      <c r="I40" s="61"/>
      <c r="J40" s="61"/>
      <c r="K40" s="61"/>
      <c r="L40" s="61"/>
      <c r="M40" s="61"/>
      <c r="N40" s="61"/>
      <c r="O40" s="61"/>
      <c r="P40" s="61"/>
      <c r="Q40" s="61"/>
      <c r="R40" s="61"/>
      <c r="S40" s="61"/>
      <c r="T40" s="61"/>
      <c r="U40" s="61"/>
      <c r="V40" s="61"/>
      <c r="W40" s="61"/>
      <c r="X40" s="65"/>
      <c r="Y40" s="61"/>
      <c r="Z40" s="61"/>
      <c r="AA40" s="66"/>
      <c r="AB40" s="61"/>
      <c r="AC40" s="61"/>
      <c r="AD40" s="61"/>
      <c r="AE40" s="61"/>
      <c r="AF40" s="61"/>
      <c r="AG40" s="61"/>
      <c r="AH40" s="61"/>
      <c r="AI40" s="61"/>
      <c r="AJ40" s="61"/>
      <c r="AK40" s="61"/>
      <c r="AL40" s="61"/>
    </row>
    <row r="41" spans="1:38" ht="15.75" customHeight="1">
      <c r="A41" s="53" t="s">
        <v>397</v>
      </c>
      <c r="B41" s="52"/>
      <c r="C41" s="61"/>
      <c r="D41" s="61"/>
      <c r="E41" s="61"/>
      <c r="F41" s="61"/>
      <c r="G41" s="61"/>
      <c r="H41" s="61"/>
      <c r="I41" s="202"/>
      <c r="J41" s="61"/>
      <c r="K41" s="61"/>
      <c r="L41" s="61"/>
      <c r="M41" s="61"/>
      <c r="N41" s="61"/>
      <c r="O41" s="61"/>
      <c r="P41" s="61"/>
      <c r="Q41" s="61"/>
      <c r="R41" s="61"/>
      <c r="S41" s="61"/>
      <c r="T41" s="61"/>
      <c r="U41" s="61"/>
      <c r="V41" s="61"/>
      <c r="W41" s="61"/>
      <c r="X41" s="65"/>
      <c r="Y41" s="61"/>
      <c r="Z41" s="61"/>
      <c r="AA41" s="61"/>
      <c r="AB41" s="61"/>
      <c r="AC41" s="61"/>
      <c r="AD41" s="61"/>
      <c r="AE41" s="65"/>
      <c r="AF41" s="61"/>
      <c r="AG41" s="61"/>
      <c r="AH41" s="61"/>
      <c r="AI41" s="61"/>
      <c r="AJ41" s="61"/>
      <c r="AK41" s="61"/>
      <c r="AL41" s="61"/>
    </row>
    <row r="42" spans="1:38" ht="15.75" customHeight="1">
      <c r="A42" s="53" t="s">
        <v>398</v>
      </c>
      <c r="B42" s="52"/>
      <c r="C42" s="52"/>
      <c r="D42" s="52"/>
      <c r="E42" s="52"/>
      <c r="F42" s="52"/>
      <c r="G42" s="52"/>
      <c r="H42" s="52"/>
      <c r="I42" s="52"/>
      <c r="J42" s="52"/>
      <c r="K42" s="52"/>
      <c r="L42" s="52"/>
      <c r="M42" s="52"/>
      <c r="N42" s="52"/>
      <c r="O42" s="52"/>
      <c r="P42" s="52"/>
      <c r="Q42" s="52"/>
      <c r="R42" s="52"/>
      <c r="S42" s="52"/>
      <c r="T42" s="52"/>
      <c r="U42" s="52"/>
      <c r="V42" s="52"/>
      <c r="W42" s="52"/>
      <c r="X42" s="52"/>
      <c r="Y42" s="52"/>
      <c r="Z42" s="61"/>
      <c r="AA42" s="61"/>
      <c r="AB42" s="61"/>
      <c r="AC42" s="61"/>
      <c r="AD42" s="61"/>
      <c r="AE42" s="65"/>
      <c r="AF42" s="201"/>
      <c r="AG42" s="61"/>
      <c r="AH42" s="61"/>
      <c r="AI42" s="61"/>
      <c r="AJ42" s="61"/>
      <c r="AK42" s="61"/>
      <c r="AL42" s="61"/>
    </row>
    <row r="43" spans="1:38" ht="15.75" customHeight="1">
      <c r="A43" s="53" t="s">
        <v>651</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1"/>
      <c r="AB43" s="61"/>
      <c r="AC43" s="61"/>
      <c r="AD43" s="52"/>
      <c r="AE43" s="52"/>
      <c r="AF43" s="169" t="s">
        <v>363</v>
      </c>
      <c r="AG43" s="200"/>
      <c r="AH43" s="62">
        <f>SUM(F11:F17)</f>
        <v>14615</v>
      </c>
      <c r="AI43" s="52"/>
      <c r="AJ43" s="52"/>
      <c r="AK43" s="52"/>
      <c r="AL43" s="52"/>
    </row>
    <row r="44" spans="1:38" ht="15.75" customHeight="1">
      <c r="A44" s="53" t="s">
        <v>248</v>
      </c>
      <c r="B44" s="52"/>
      <c r="C44" s="52"/>
      <c r="D44" s="52"/>
      <c r="E44" s="52"/>
      <c r="F44" s="52"/>
      <c r="G44" s="52"/>
      <c r="H44" s="52"/>
      <c r="I44" s="52"/>
      <c r="J44" s="52"/>
      <c r="K44" s="52"/>
      <c r="L44" s="52"/>
      <c r="M44" s="52"/>
      <c r="N44" s="52"/>
      <c r="O44" s="52"/>
      <c r="P44" s="52"/>
      <c r="Q44" s="52"/>
      <c r="R44" s="52"/>
      <c r="S44" s="52"/>
      <c r="T44" s="52"/>
      <c r="U44" s="52"/>
      <c r="V44" s="52"/>
      <c r="W44" s="52"/>
      <c r="X44" s="52"/>
      <c r="Z44" s="52"/>
      <c r="AA44" s="52"/>
      <c r="AB44" s="52"/>
      <c r="AC44" s="52"/>
      <c r="AD44" s="52"/>
      <c r="AE44" s="52"/>
      <c r="AF44" s="165" t="s">
        <v>364</v>
      </c>
      <c r="AG44" s="199"/>
      <c r="AH44" s="58">
        <f>SUM(G11:G17)</f>
        <v>11000</v>
      </c>
      <c r="AI44" s="52"/>
      <c r="AJ44" s="52"/>
      <c r="AK44" s="52"/>
      <c r="AL44" s="52"/>
    </row>
    <row r="45" spans="1:38" ht="15.75" customHeight="1">
      <c r="A45" s="53" t="s">
        <v>250</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59" t="s">
        <v>365</v>
      </c>
      <c r="AG45" s="198"/>
      <c r="AH45" s="54">
        <f>SUM(AH43:AH44)</f>
        <v>25615</v>
      </c>
      <c r="AI45" s="52"/>
      <c r="AJ45" s="52"/>
      <c r="AK45" s="52"/>
      <c r="AL45" s="52"/>
    </row>
    <row r="46" spans="1:38" ht="15.75" customHeight="1">
      <c r="A46" s="53"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sheetData>
  <sheetProtection algorithmName="SHA-512" hashValue="j62nLTrP2YG+/Trxq5YMpVYuMjX37892YUg9c8guBU0xE57io9mkc0ZdKcVXAyMhhsDoKhyjF+g50n+iFj48Fg==" saltValue="5bDOFG7FEXLD3Xz9ixG0GQ==" spinCount="100000" sheet="1" scenarios="1" formatCells="0" autoFilter="0"/>
  <mergeCells count="37">
    <mergeCell ref="A10:B10"/>
    <mergeCell ref="C11:D11"/>
    <mergeCell ref="C12:D12"/>
    <mergeCell ref="C13:D13"/>
    <mergeCell ref="U4:W4"/>
    <mergeCell ref="A11:B17"/>
    <mergeCell ref="C16:D16"/>
    <mergeCell ref="C17:D17"/>
    <mergeCell ref="C14:D14"/>
    <mergeCell ref="C15:D15"/>
    <mergeCell ref="P16:Z16"/>
    <mergeCell ref="F14:N14"/>
    <mergeCell ref="X4:Z4"/>
    <mergeCell ref="AD4:AG4"/>
    <mergeCell ref="D5:F5"/>
    <mergeCell ref="G5:T5"/>
    <mergeCell ref="U5:W5"/>
    <mergeCell ref="X5:Z5"/>
    <mergeCell ref="AD5:AG5"/>
    <mergeCell ref="A2:B2"/>
    <mergeCell ref="C2:G2"/>
    <mergeCell ref="L2:M2"/>
    <mergeCell ref="D4:F4"/>
    <mergeCell ref="G4:T4"/>
    <mergeCell ref="AA6:AH6"/>
    <mergeCell ref="AJ5:AL5"/>
    <mergeCell ref="AJ7:AL7"/>
    <mergeCell ref="D7:F7"/>
    <mergeCell ref="C10:D10"/>
    <mergeCell ref="X6:Z6"/>
    <mergeCell ref="D6:F6"/>
    <mergeCell ref="G6:L6"/>
    <mergeCell ref="M6:N6"/>
    <mergeCell ref="G7:L7"/>
    <mergeCell ref="M7:N7"/>
    <mergeCell ref="X7:Z7"/>
    <mergeCell ref="AA7:AH7"/>
  </mergeCells>
  <phoneticPr fontId="3"/>
  <conditionalFormatting sqref="O11:O17">
    <cfRule type="expression" dxfId="26" priority="11" stopIfTrue="1">
      <formula>$N11/$G11&gt;$M11/$F11</formula>
    </cfRule>
  </conditionalFormatting>
  <conditionalFormatting sqref="P10:P17">
    <cfRule type="expression" dxfId="25" priority="2">
      <formula>$Z$10="備考"</formula>
    </cfRule>
  </conditionalFormatting>
  <conditionalFormatting sqref="P11">
    <cfRule type="expression" dxfId="24" priority="1">
      <formula>$Z$10="備考"</formula>
    </cfRule>
  </conditionalFormatting>
  <conditionalFormatting sqref="P13">
    <cfRule type="expression" dxfId="23" priority="3">
      <formula>$Z$10="備考"</formula>
    </cfRule>
  </conditionalFormatting>
  <conditionalFormatting sqref="P10:AH10">
    <cfRule type="expression" dxfId="22" priority="9">
      <formula>$Z$10="備考"</formula>
    </cfRule>
  </conditionalFormatting>
  <conditionalFormatting sqref="P11:AH12 Q13:AH13 P14:AH15 AA16:AH16 P17:AH17 P16">
    <cfRule type="expression" dxfId="21" priority="10">
      <formula>$Z$10="備考"</formula>
    </cfRule>
  </conditionalFormatting>
  <conditionalFormatting sqref="P17:AH17">
    <cfRule type="expression" dxfId="20" priority="6">
      <formula>$Z$10="備考"</formula>
    </cfRule>
    <cfRule type="expression" dxfId="19" priority="7">
      <formula>$Z$10="備考"</formula>
    </cfRule>
  </conditionalFormatting>
  <conditionalFormatting sqref="AH10:AH17">
    <cfRule type="expression" dxfId="18" priority="8">
      <formula>$Z$10="備考"</formula>
    </cfRule>
  </conditionalFormatting>
  <conditionalFormatting sqref="AH17">
    <cfRule type="expression" dxfId="17" priority="5">
      <formula>$Z$10="備考"</formula>
    </cfRule>
  </conditionalFormatting>
  <dataValidations count="9">
    <dataValidation allowBlank="1" showInputMessage="1" prompt="かしわぎ" sqref="E16" xr:uid="{00000000-0002-0000-0400-000001000000}"/>
    <dataValidation allowBlank="1" showInputMessage="1" showErrorMessage="1" prompt="けいほく" sqref="E15" xr:uid="{00000000-0002-0000-0400-000002000000}"/>
    <dataValidation allowBlank="1" showInputMessage="1" showErrorMessage="1" prompt="たいせい" sqref="E14" xr:uid="{00000000-0002-0000-0400-000003000000}"/>
    <dataValidation allowBlank="1" showInputMessage="1" showErrorMessage="1" prompt="ぬまのはた" sqref="E13" xr:uid="{00000000-0002-0000-0400-000004000000}"/>
    <dataValidation allowBlank="1" showInputMessage="1" showErrorMessage="1" prompt="かすが" sqref="E12" xr:uid="{00000000-0002-0000-0400-000005000000}"/>
    <dataValidation allowBlank="1" showInputMessage="1" showErrorMessage="1" prompt="みその" sqref="E11" xr:uid="{00000000-0002-0000-0400-000006000000}"/>
    <dataValidation allowBlank="1" showInputMessage="1" showErrorMessage="1" prompt="のぞみ" sqref="E17" xr:uid="{00000000-0002-0000-0400-000007000000}"/>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00000000-0002-0000-0400-000008000000}"/>
    <dataValidation type="whole" errorStyle="information" allowBlank="1" showInputMessage="1" showErrorMessage="1" errorTitle="定数オーバー" error="定数オーバーです。" sqref="M11:N13 M15:M17" xr:uid="{00000000-0002-0000-0400-000000000000}">
      <formula1>0</formula1>
      <formula2>F11</formula2>
    </dataValidation>
  </dataValidations>
  <hyperlinks>
    <hyperlink ref="AJ5" location="表紙!A1" display="表紙へ戻る" xr:uid="{EC7898D6-DBC0-4758-8EB2-9027EFC1963C}"/>
    <hyperlink ref="AJ7" location="実施カレンダー!A1" display="実施カレンダー!A1" xr:uid="{8FBD053D-B6D0-4B7A-AC10-E5A32B03082B}"/>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2491-04BA-42D2-B15B-0F947C1327F0}">
  <sheetPr>
    <tabColor rgb="FF00B050"/>
    <pageSetUpPr fitToPage="1"/>
  </sheetPr>
  <dimension ref="A1:BO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1" t="s">
        <v>399</v>
      </c>
      <c r="B2" s="1002"/>
      <c r="C2" s="1003" t="s">
        <v>400</v>
      </c>
      <c r="D2" s="1004"/>
      <c r="E2" s="1004"/>
      <c r="F2" s="1004"/>
      <c r="G2" s="1005"/>
      <c r="H2" s="325"/>
      <c r="I2" s="236"/>
      <c r="J2" s="324"/>
      <c r="K2" s="324"/>
      <c r="L2" s="1006">
        <v>46174</v>
      </c>
      <c r="M2" s="1006"/>
      <c r="N2" s="323" t="s">
        <v>401</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3" t="s">
        <v>402</v>
      </c>
      <c r="E4" s="914"/>
      <c r="F4" s="1007"/>
      <c r="G4" s="913" t="s">
        <v>107</v>
      </c>
      <c r="H4" s="914"/>
      <c r="I4" s="914"/>
      <c r="J4" s="914"/>
      <c r="K4" s="914"/>
      <c r="L4" s="914"/>
      <c r="M4" s="914"/>
      <c r="N4" s="914"/>
      <c r="O4" s="914"/>
      <c r="P4" s="914"/>
      <c r="Q4" s="914"/>
      <c r="R4" s="914"/>
      <c r="S4" s="914"/>
      <c r="T4" s="914"/>
      <c r="U4" s="1015" t="s">
        <v>108</v>
      </c>
      <c r="V4" s="914"/>
      <c r="W4" s="1007"/>
      <c r="X4" s="913" t="s">
        <v>109</v>
      </c>
      <c r="Y4" s="914"/>
      <c r="Z4" s="1010"/>
      <c r="AA4" s="315" t="s">
        <v>3</v>
      </c>
      <c r="AB4" s="314"/>
      <c r="AC4" s="314"/>
      <c r="AD4" s="1011" t="s">
        <v>110</v>
      </c>
      <c r="AE4" s="1011"/>
      <c r="AF4" s="1011"/>
      <c r="AG4" s="1011"/>
      <c r="AH4" s="313" t="s">
        <v>111</v>
      </c>
      <c r="AI4" s="216"/>
      <c r="AJ4" s="216"/>
      <c r="AK4" s="216"/>
      <c r="AL4" s="216"/>
    </row>
    <row r="5" spans="1:38" ht="24.75" customHeight="1" thickBot="1">
      <c r="A5" s="312"/>
      <c r="B5" s="311"/>
      <c r="C5" s="304"/>
      <c r="D5" s="1012"/>
      <c r="E5" s="1013"/>
      <c r="F5" s="1014"/>
      <c r="G5" s="1016">
        <f>表紙!D6</f>
        <v>0</v>
      </c>
      <c r="H5" s="1017"/>
      <c r="I5" s="1017"/>
      <c r="J5" s="1017"/>
      <c r="K5" s="1017"/>
      <c r="L5" s="1017"/>
      <c r="M5" s="1017"/>
      <c r="N5" s="1017"/>
      <c r="O5" s="1017"/>
      <c r="P5" s="1017"/>
      <c r="Q5" s="1017"/>
      <c r="R5" s="1017"/>
      <c r="S5" s="1017"/>
      <c r="T5" s="1018"/>
      <c r="U5" s="865">
        <f>表紙!D7</f>
        <v>0</v>
      </c>
      <c r="V5" s="866"/>
      <c r="W5" s="866"/>
      <c r="X5" s="860">
        <f>表紙!D8</f>
        <v>0</v>
      </c>
      <c r="Y5" s="861"/>
      <c r="Z5" s="862"/>
      <c r="AA5" s="232">
        <f>表紙!K4</f>
        <v>0</v>
      </c>
      <c r="AB5" s="144"/>
      <c r="AC5" s="144"/>
      <c r="AD5" s="918">
        <f>表紙!L4</f>
        <v>0</v>
      </c>
      <c r="AE5" s="918"/>
      <c r="AF5" s="918"/>
      <c r="AG5" s="918"/>
      <c r="AH5" s="143">
        <f>表紙!P4</f>
        <v>0</v>
      </c>
      <c r="AI5" s="236"/>
      <c r="AJ5" s="847" t="s">
        <v>112</v>
      </c>
      <c r="AK5" s="847"/>
      <c r="AL5" s="847"/>
    </row>
    <row r="6" spans="1:38" ht="13.5" customHeight="1" thickTop="1">
      <c r="A6" s="310" t="s">
        <v>113</v>
      </c>
      <c r="B6" s="309"/>
      <c r="C6" s="308"/>
      <c r="D6" s="867" t="s">
        <v>356</v>
      </c>
      <c r="E6" s="859"/>
      <c r="F6" s="870"/>
      <c r="G6" s="867" t="s">
        <v>357</v>
      </c>
      <c r="H6" s="859"/>
      <c r="I6" s="859"/>
      <c r="J6" s="859"/>
      <c r="K6" s="859"/>
      <c r="L6" s="859"/>
      <c r="M6" s="930" t="s">
        <v>358</v>
      </c>
      <c r="N6" s="931"/>
      <c r="O6" s="242"/>
      <c r="P6" s="242"/>
      <c r="Q6" s="242"/>
      <c r="R6" s="242"/>
      <c r="S6" s="242"/>
      <c r="T6" s="242"/>
      <c r="U6" s="242"/>
      <c r="V6" s="242"/>
      <c r="W6" s="307"/>
      <c r="X6" s="913" t="s">
        <v>118</v>
      </c>
      <c r="Y6" s="914"/>
      <c r="Z6" s="914"/>
      <c r="AA6" s="995" t="s">
        <v>119</v>
      </c>
      <c r="AB6" s="996"/>
      <c r="AC6" s="996"/>
      <c r="AD6" s="996"/>
      <c r="AE6" s="996"/>
      <c r="AF6" s="996"/>
      <c r="AG6" s="996"/>
      <c r="AH6" s="997"/>
      <c r="AI6" s="216"/>
      <c r="AJ6" s="216"/>
      <c r="AK6" s="216"/>
      <c r="AL6" s="216"/>
    </row>
    <row r="7" spans="1:38" ht="24.75" customHeight="1" thickBot="1">
      <c r="A7" s="306"/>
      <c r="B7" s="305"/>
      <c r="C7" s="304"/>
      <c r="D7" s="989">
        <f>SUM(G7,M7)</f>
        <v>0</v>
      </c>
      <c r="E7" s="990"/>
      <c r="F7" s="1019"/>
      <c r="G7" s="989">
        <f>SUM(M11:M38)</f>
        <v>0</v>
      </c>
      <c r="H7" s="990"/>
      <c r="I7" s="990"/>
      <c r="J7" s="990"/>
      <c r="K7" s="990"/>
      <c r="L7" s="990"/>
      <c r="M7" s="991">
        <f>SUM(N11:N38)</f>
        <v>0</v>
      </c>
      <c r="N7" s="992"/>
      <c r="O7" s="993"/>
      <c r="P7" s="993"/>
      <c r="Q7" s="993"/>
      <c r="R7" s="993"/>
      <c r="S7" s="993"/>
      <c r="T7" s="993"/>
      <c r="U7" s="993"/>
      <c r="V7" s="993"/>
      <c r="W7" s="303"/>
      <c r="X7" s="879">
        <f>表紙!D9</f>
        <v>0</v>
      </c>
      <c r="Y7" s="880"/>
      <c r="Z7" s="880"/>
      <c r="AA7" s="885">
        <f>表紙!D10</f>
        <v>0</v>
      </c>
      <c r="AB7" s="866"/>
      <c r="AC7" s="866"/>
      <c r="AD7" s="866"/>
      <c r="AE7" s="866"/>
      <c r="AF7" s="866"/>
      <c r="AG7" s="866"/>
      <c r="AH7" s="886"/>
      <c r="AI7" s="236"/>
      <c r="AJ7" s="847" t="s">
        <v>120</v>
      </c>
      <c r="AK7" s="847"/>
      <c r="AL7" s="84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403</v>
      </c>
      <c r="B9" s="247"/>
      <c r="C9" s="247"/>
      <c r="D9" s="247"/>
      <c r="E9" s="247"/>
      <c r="F9" s="24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33" t="s">
        <v>359</v>
      </c>
      <c r="B10" s="934"/>
      <c r="C10" s="988" t="s">
        <v>125</v>
      </c>
      <c r="D10" s="934"/>
      <c r="E10" s="297" t="s">
        <v>126</v>
      </c>
      <c r="F10" s="296" t="s">
        <v>127</v>
      </c>
      <c r="G10" s="295" t="s">
        <v>128</v>
      </c>
      <c r="H10" s="293" t="s">
        <v>133</v>
      </c>
      <c r="I10" s="294"/>
      <c r="J10" s="294"/>
      <c r="K10" s="294"/>
      <c r="L10" s="293" t="s">
        <v>130</v>
      </c>
      <c r="M10" s="292" t="s">
        <v>131</v>
      </c>
      <c r="N10" s="291" t="s">
        <v>132</v>
      </c>
      <c r="O10" s="216"/>
      <c r="P10" s="216"/>
      <c r="Q10" s="216"/>
      <c r="R10" s="216"/>
      <c r="S10" s="216"/>
      <c r="T10" s="216"/>
      <c r="U10" s="216"/>
      <c r="V10" s="216"/>
      <c r="W10" s="216"/>
      <c r="X10" s="216"/>
      <c r="Y10" s="216"/>
      <c r="Z10" s="208"/>
      <c r="AA10" s="216"/>
      <c r="AB10" s="216"/>
      <c r="AC10" s="216"/>
      <c r="AD10" s="216"/>
      <c r="AE10" s="216"/>
      <c r="AF10" s="216"/>
      <c r="AG10" s="216"/>
      <c r="AH10" s="216"/>
      <c r="AJ10" s="216"/>
      <c r="AK10" s="216"/>
      <c r="AL10" s="216"/>
    </row>
    <row r="11" spans="1:38" ht="15.75" customHeight="1">
      <c r="A11" s="998" t="s">
        <v>404</v>
      </c>
      <c r="B11" s="999"/>
      <c r="C11" s="986">
        <v>43020</v>
      </c>
      <c r="D11" s="987"/>
      <c r="E11" s="455" t="s">
        <v>688</v>
      </c>
      <c r="F11" s="255">
        <v>2675</v>
      </c>
      <c r="G11" s="255">
        <v>1995</v>
      </c>
      <c r="H11" s="290" t="s">
        <v>405</v>
      </c>
      <c r="I11" s="289"/>
      <c r="J11" s="289"/>
      <c r="K11" s="289"/>
      <c r="L11" s="687">
        <f>SUM(M11,N11)</f>
        <v>0</v>
      </c>
      <c r="M11" s="288"/>
      <c r="N11" s="287"/>
      <c r="O11" s="209" t="s">
        <v>137</v>
      </c>
      <c r="P11" s="247"/>
      <c r="Q11" s="451"/>
      <c r="R11" s="247"/>
      <c r="S11" s="216"/>
      <c r="T11" s="208"/>
      <c r="U11" s="207"/>
      <c r="V11" s="207"/>
      <c r="W11" s="213"/>
      <c r="X11" s="213"/>
      <c r="Y11" s="212"/>
      <c r="Z11" s="261"/>
      <c r="AA11" s="261"/>
      <c r="AB11" s="285"/>
      <c r="AC11" s="276"/>
      <c r="AD11" s="276"/>
      <c r="AE11" s="276"/>
      <c r="AF11" s="272"/>
      <c r="AG11" s="272"/>
      <c r="AH11" s="272"/>
      <c r="AI11" s="286"/>
      <c r="AJ11" s="257"/>
      <c r="AK11" s="216"/>
      <c r="AL11" s="216"/>
    </row>
    <row r="12" spans="1:38" ht="15.75" customHeight="1">
      <c r="A12" s="972"/>
      <c r="B12" s="973"/>
      <c r="C12" s="980">
        <v>43030</v>
      </c>
      <c r="D12" s="981"/>
      <c r="E12" s="711" t="s">
        <v>406</v>
      </c>
      <c r="F12" s="967" t="s">
        <v>683</v>
      </c>
      <c r="G12" s="968"/>
      <c r="H12" s="968"/>
      <c r="I12" s="968"/>
      <c r="J12" s="968"/>
      <c r="K12" s="968"/>
      <c r="L12" s="968"/>
      <c r="M12" s="968"/>
      <c r="N12" s="969"/>
      <c r="O12" s="209" t="s">
        <v>137</v>
      </c>
      <c r="P12" s="247"/>
      <c r="Q12" s="451"/>
      <c r="R12" s="247"/>
      <c r="S12" s="216"/>
      <c r="T12" s="208"/>
      <c r="U12" s="207"/>
      <c r="V12" s="207"/>
      <c r="W12" s="213"/>
      <c r="X12" s="213"/>
      <c r="Y12" s="212"/>
      <c r="Z12" s="261"/>
      <c r="AA12" s="261"/>
      <c r="AB12" s="285"/>
      <c r="AC12" s="276"/>
      <c r="AD12" s="276"/>
      <c r="AE12" s="276"/>
      <c r="AF12" s="272"/>
      <c r="AG12" s="272"/>
      <c r="AH12" s="272"/>
      <c r="AI12" s="286"/>
      <c r="AJ12" s="257"/>
      <c r="AK12" s="216"/>
      <c r="AL12" s="216"/>
    </row>
    <row r="13" spans="1:38" ht="15.75" customHeight="1">
      <c r="A13" s="972"/>
      <c r="B13" s="973"/>
      <c r="C13" s="978">
        <v>43050</v>
      </c>
      <c r="D13" s="979"/>
      <c r="E13" s="356" t="s">
        <v>274</v>
      </c>
      <c r="F13" s="255">
        <v>3320</v>
      </c>
      <c r="G13" s="255">
        <v>3190</v>
      </c>
      <c r="H13" s="275" t="s">
        <v>407</v>
      </c>
      <c r="I13" s="274"/>
      <c r="J13" s="274"/>
      <c r="K13" s="274"/>
      <c r="L13" s="279">
        <f t="shared" ref="L13:L15" si="0">SUM(M13,N13)</f>
        <v>0</v>
      </c>
      <c r="M13" s="253"/>
      <c r="N13" s="266"/>
      <c r="O13" s="209" t="s">
        <v>137</v>
      </c>
      <c r="P13" s="247"/>
      <c r="Q13" s="451"/>
      <c r="R13" s="247"/>
      <c r="S13" s="216"/>
      <c r="T13" s="208"/>
      <c r="U13" s="207"/>
      <c r="V13" s="207"/>
      <c r="W13" s="748"/>
      <c r="X13" s="213"/>
      <c r="Y13" s="212"/>
      <c r="Z13" s="261"/>
      <c r="AA13" s="261"/>
      <c r="AB13" s="285"/>
      <c r="AC13" s="276"/>
      <c r="AD13" s="276"/>
      <c r="AE13" s="276"/>
      <c r="AF13" s="272"/>
      <c r="AG13" s="272"/>
      <c r="AH13" s="272"/>
      <c r="AI13" s="286"/>
      <c r="AJ13" s="257"/>
      <c r="AK13" s="216"/>
      <c r="AL13" s="216"/>
    </row>
    <row r="14" spans="1:38" ht="15.75" customHeight="1">
      <c r="A14" s="972"/>
      <c r="B14" s="973"/>
      <c r="C14" s="978">
        <v>43060</v>
      </c>
      <c r="D14" s="979"/>
      <c r="E14" s="356" t="s">
        <v>408</v>
      </c>
      <c r="F14" s="255">
        <v>2475</v>
      </c>
      <c r="G14" s="255">
        <v>2460</v>
      </c>
      <c r="H14" s="275" t="s">
        <v>409</v>
      </c>
      <c r="I14" s="274"/>
      <c r="J14" s="274"/>
      <c r="K14" s="274"/>
      <c r="L14" s="279">
        <f t="shared" si="0"/>
        <v>0</v>
      </c>
      <c r="M14" s="253"/>
      <c r="N14" s="266"/>
      <c r="O14" s="209" t="s">
        <v>137</v>
      </c>
      <c r="P14" s="247"/>
      <c r="Q14" s="451"/>
      <c r="R14" s="247"/>
      <c r="S14" s="216"/>
      <c r="T14" s="208"/>
      <c r="U14" s="207"/>
      <c r="V14" s="207"/>
      <c r="W14" s="213"/>
      <c r="X14" s="213"/>
      <c r="Y14" s="212"/>
      <c r="Z14" s="261"/>
      <c r="AA14" s="261"/>
      <c r="AB14" s="285"/>
      <c r="AC14" s="276"/>
      <c r="AD14" s="276"/>
      <c r="AE14" s="276"/>
      <c r="AF14" s="272"/>
      <c r="AG14" s="272"/>
      <c r="AH14" s="272"/>
      <c r="AI14" s="286"/>
      <c r="AJ14" s="257"/>
      <c r="AK14" s="216"/>
      <c r="AL14" s="216"/>
    </row>
    <row r="15" spans="1:38" ht="15.75" customHeight="1">
      <c r="A15" s="972"/>
      <c r="B15" s="973"/>
      <c r="C15" s="978">
        <v>43070</v>
      </c>
      <c r="D15" s="979"/>
      <c r="E15" s="356" t="s">
        <v>410</v>
      </c>
      <c r="F15" s="255">
        <v>1250</v>
      </c>
      <c r="G15" s="255">
        <v>1850</v>
      </c>
      <c r="H15" s="275" t="s">
        <v>411</v>
      </c>
      <c r="I15" s="274"/>
      <c r="J15" s="274"/>
      <c r="K15" s="274"/>
      <c r="L15" s="279">
        <f t="shared" si="0"/>
        <v>0</v>
      </c>
      <c r="M15" s="253"/>
      <c r="N15" s="266"/>
      <c r="O15" s="209" t="s">
        <v>137</v>
      </c>
      <c r="P15" s="247"/>
      <c r="Q15" s="451"/>
      <c r="R15" s="247"/>
      <c r="S15" s="216"/>
      <c r="T15" s="208"/>
      <c r="U15" s="207"/>
      <c r="V15" s="207"/>
      <c r="W15" s="213"/>
      <c r="X15" s="213"/>
      <c r="Y15" s="212"/>
      <c r="Z15" s="261"/>
      <c r="AA15" s="261"/>
      <c r="AB15" s="285"/>
      <c r="AC15" s="276"/>
      <c r="AD15" s="276"/>
      <c r="AE15" s="276"/>
      <c r="AF15" s="272"/>
      <c r="AG15" s="272"/>
      <c r="AH15" s="272"/>
      <c r="AI15" s="286"/>
      <c r="AJ15" s="257"/>
      <c r="AK15" s="216"/>
      <c r="AL15" s="216"/>
    </row>
    <row r="16" spans="1:38" ht="15.75" customHeight="1">
      <c r="A16" s="972"/>
      <c r="B16" s="973"/>
      <c r="C16" s="982">
        <v>43080</v>
      </c>
      <c r="D16" s="983"/>
      <c r="E16" s="249" t="s">
        <v>412</v>
      </c>
      <c r="F16" s="906" t="s">
        <v>413</v>
      </c>
      <c r="G16" s="906"/>
      <c r="H16" s="906"/>
      <c r="I16" s="906"/>
      <c r="J16" s="906"/>
      <c r="K16" s="906"/>
      <c r="L16" s="906"/>
      <c r="M16" s="906"/>
      <c r="N16" s="907"/>
      <c r="O16" s="209" t="s">
        <v>137</v>
      </c>
      <c r="P16" s="247"/>
      <c r="Q16" s="451"/>
      <c r="R16" s="247"/>
      <c r="S16" s="216"/>
      <c r="T16" s="208"/>
      <c r="U16" s="207"/>
      <c r="V16" s="207"/>
      <c r="W16" s="213"/>
      <c r="X16" s="213"/>
      <c r="Y16" s="212"/>
      <c r="Z16" s="261"/>
      <c r="AA16" s="261"/>
      <c r="AB16" s="285"/>
      <c r="AC16" s="276"/>
      <c r="AD16" s="276"/>
      <c r="AE16" s="276"/>
      <c r="AF16" s="272"/>
      <c r="AG16" s="272"/>
      <c r="AH16" s="272"/>
      <c r="AI16" s="286"/>
      <c r="AJ16" s="257"/>
      <c r="AK16" s="216"/>
      <c r="AL16" s="216"/>
    </row>
    <row r="17" spans="1:67" ht="15.75" customHeight="1">
      <c r="A17" s="972"/>
      <c r="B17" s="973"/>
      <c r="C17" s="978">
        <v>43100</v>
      </c>
      <c r="D17" s="979"/>
      <c r="E17" s="356" t="s">
        <v>414</v>
      </c>
      <c r="F17" s="255">
        <v>2060</v>
      </c>
      <c r="G17" s="255">
        <v>940</v>
      </c>
      <c r="H17" s="275" t="s">
        <v>415</v>
      </c>
      <c r="I17" s="274"/>
      <c r="J17" s="274"/>
      <c r="K17" s="274"/>
      <c r="L17" s="279">
        <f t="shared" ref="L17:L38" si="1">SUM(M17,N17)</f>
        <v>0</v>
      </c>
      <c r="M17" s="253"/>
      <c r="N17" s="252"/>
      <c r="O17" s="209" t="s">
        <v>137</v>
      </c>
      <c r="P17" s="247"/>
      <c r="Q17" s="677"/>
      <c r="R17" s="247"/>
      <c r="S17" s="216"/>
      <c r="T17" s="208"/>
      <c r="U17" s="207"/>
      <c r="V17" s="207"/>
      <c r="W17" s="213"/>
      <c r="X17" s="213"/>
      <c r="Y17" s="212"/>
      <c r="Z17" s="678"/>
      <c r="AA17" s="261"/>
      <c r="AB17" s="285"/>
      <c r="AC17" s="276"/>
      <c r="AD17" s="276"/>
      <c r="AE17" s="276"/>
      <c r="AF17" s="272"/>
      <c r="AG17" s="272"/>
      <c r="AH17" s="272"/>
      <c r="AI17" s="243"/>
      <c r="AJ17" s="257"/>
      <c r="AK17" s="216"/>
      <c r="AL17" s="216"/>
    </row>
    <row r="18" spans="1:67" ht="15.75" customHeight="1">
      <c r="A18" s="972"/>
      <c r="B18" s="973"/>
      <c r="C18" s="978">
        <v>43110</v>
      </c>
      <c r="D18" s="979"/>
      <c r="E18" s="356" t="s">
        <v>416</v>
      </c>
      <c r="F18" s="255">
        <v>1350</v>
      </c>
      <c r="G18" s="255">
        <v>2075</v>
      </c>
      <c r="H18" s="275" t="s">
        <v>417</v>
      </c>
      <c r="I18" s="274"/>
      <c r="J18" s="274"/>
      <c r="K18" s="274"/>
      <c r="L18" s="279">
        <f t="shared" si="1"/>
        <v>0</v>
      </c>
      <c r="M18" s="253"/>
      <c r="N18" s="266"/>
      <c r="O18" s="209" t="s">
        <v>137</v>
      </c>
      <c r="P18" s="247"/>
      <c r="Q18"/>
      <c r="R18"/>
      <c r="S18"/>
      <c r="T18"/>
      <c r="U18"/>
      <c r="V18"/>
      <c r="W18"/>
      <c r="X18"/>
      <c r="Y18"/>
      <c r="Z18"/>
      <c r="AA18" s="261"/>
      <c r="AB18" s="285"/>
      <c r="AC18" s="276"/>
      <c r="AD18" s="276"/>
      <c r="AE18" s="276"/>
      <c r="AF18" s="272"/>
      <c r="AG18" s="272"/>
      <c r="AH18" s="272"/>
      <c r="AI18" s="243"/>
      <c r="AJ18" s="257"/>
      <c r="AK18" s="216"/>
      <c r="AL18" s="216"/>
    </row>
    <row r="19" spans="1:67" ht="15.75" customHeight="1">
      <c r="A19" s="972"/>
      <c r="B19" s="973"/>
      <c r="C19" s="978">
        <v>43120</v>
      </c>
      <c r="D19" s="979"/>
      <c r="E19" s="356" t="s">
        <v>418</v>
      </c>
      <c r="F19" s="255">
        <v>2340</v>
      </c>
      <c r="G19" s="745">
        <v>0</v>
      </c>
      <c r="H19" s="275" t="s">
        <v>419</v>
      </c>
      <c r="I19" s="274"/>
      <c r="J19" s="274"/>
      <c r="K19" s="274"/>
      <c r="L19" s="279">
        <f t="shared" si="1"/>
        <v>0</v>
      </c>
      <c r="M19" s="253"/>
      <c r="N19" s="679"/>
      <c r="O19" s="209" t="s">
        <v>137</v>
      </c>
      <c r="P19" s="247"/>
      <c r="Q19" s="677" t="s">
        <v>420</v>
      </c>
      <c r="R19" s="247"/>
      <c r="S19" s="216"/>
      <c r="T19" s="208"/>
      <c r="U19" s="207"/>
      <c r="V19" s="207"/>
      <c r="W19" s="213"/>
      <c r="X19" s="213"/>
      <c r="Y19" s="208"/>
      <c r="Z19" s="678"/>
      <c r="AA19" s="261"/>
      <c r="AB19" s="276"/>
      <c r="AC19" s="276"/>
      <c r="AD19" s="276"/>
      <c r="AE19" s="276"/>
      <c r="AF19" s="276"/>
      <c r="AG19" s="276"/>
      <c r="AH19" s="276"/>
      <c r="AI19" s="216"/>
      <c r="AJ19" s="257"/>
      <c r="AK19" s="216"/>
      <c r="AL19" s="216"/>
    </row>
    <row r="20" spans="1:67" ht="15.75" customHeight="1">
      <c r="A20" s="972"/>
      <c r="B20" s="973"/>
      <c r="C20" s="978">
        <v>43130</v>
      </c>
      <c r="D20" s="979"/>
      <c r="E20" s="356" t="s">
        <v>421</v>
      </c>
      <c r="F20" s="255">
        <v>2240</v>
      </c>
      <c r="G20" s="255">
        <v>1200</v>
      </c>
      <c r="H20" s="275" t="s">
        <v>422</v>
      </c>
      <c r="I20" s="274"/>
      <c r="J20" s="274"/>
      <c r="K20" s="274"/>
      <c r="L20" s="279">
        <f t="shared" si="1"/>
        <v>0</v>
      </c>
      <c r="M20" s="253"/>
      <c r="N20" s="252"/>
      <c r="O20" s="209" t="s">
        <v>137</v>
      </c>
      <c r="P20" s="247"/>
      <c r="Q20" s="451"/>
      <c r="R20" s="247"/>
      <c r="S20" s="216"/>
      <c r="T20" s="208"/>
      <c r="U20" s="207"/>
      <c r="V20" s="207"/>
      <c r="W20" s="213"/>
      <c r="X20" s="213"/>
      <c r="Y20" s="208"/>
      <c r="Z20" s="261"/>
      <c r="AA20" s="261"/>
      <c r="AB20" s="276"/>
      <c r="AC20" s="276"/>
      <c r="AD20" s="276"/>
      <c r="AE20" s="276"/>
      <c r="AF20" s="276"/>
      <c r="AG20" s="276"/>
      <c r="AH20" s="276"/>
      <c r="AI20" s="216"/>
      <c r="AJ20" s="257"/>
      <c r="AK20" s="216"/>
      <c r="AL20" s="216"/>
    </row>
    <row r="21" spans="1:67" ht="15.75" customHeight="1">
      <c r="A21" s="972"/>
      <c r="B21" s="973"/>
      <c r="C21" s="978">
        <v>43140</v>
      </c>
      <c r="D21" s="979"/>
      <c r="E21" s="356" t="s">
        <v>423</v>
      </c>
      <c r="F21" s="255">
        <v>2225</v>
      </c>
      <c r="G21" s="255">
        <v>2200</v>
      </c>
      <c r="H21" s="275" t="s">
        <v>424</v>
      </c>
      <c r="I21" s="274"/>
      <c r="J21" s="274"/>
      <c r="K21" s="274"/>
      <c r="L21" s="279">
        <f t="shared" si="1"/>
        <v>0</v>
      </c>
      <c r="M21" s="253"/>
      <c r="N21" s="252"/>
      <c r="O21" s="209" t="s">
        <v>137</v>
      </c>
      <c r="P21" s="247"/>
      <c r="Q21" s="451"/>
      <c r="R21" s="247"/>
      <c r="S21" s="452"/>
      <c r="T21" s="284"/>
      <c r="U21" s="207"/>
      <c r="V21" s="207"/>
      <c r="W21" s="213"/>
      <c r="X21" s="213"/>
      <c r="Y21" s="283"/>
      <c r="Z21" s="261"/>
      <c r="AA21" s="261"/>
      <c r="AB21" s="276"/>
      <c r="AC21" s="276"/>
      <c r="AD21" s="276"/>
      <c r="AE21" s="276"/>
      <c r="AF21" s="276"/>
      <c r="AG21" s="282"/>
      <c r="AH21" s="276"/>
      <c r="AI21" s="216"/>
      <c r="AJ21" s="257"/>
      <c r="AK21" s="216"/>
      <c r="AL21" s="216"/>
    </row>
    <row r="22" spans="1:67" ht="15.75" customHeight="1">
      <c r="A22" s="972"/>
      <c r="B22" s="973"/>
      <c r="C22" s="976">
        <v>43150</v>
      </c>
      <c r="D22" s="977"/>
      <c r="E22" s="356" t="s">
        <v>425</v>
      </c>
      <c r="F22" s="255">
        <v>2185</v>
      </c>
      <c r="G22" s="255">
        <v>3000</v>
      </c>
      <c r="H22" s="281" t="s">
        <v>426</v>
      </c>
      <c r="I22" s="270"/>
      <c r="J22" s="270"/>
      <c r="K22" s="270"/>
      <c r="L22" s="280">
        <f t="shared" si="1"/>
        <v>0</v>
      </c>
      <c r="M22" s="267"/>
      <c r="N22" s="266"/>
      <c r="O22" s="209" t="s">
        <v>137</v>
      </c>
      <c r="P22" s="247"/>
      <c r="Q22" s="451"/>
      <c r="R22" s="247"/>
      <c r="S22" s="216"/>
      <c r="T22" s="208"/>
      <c r="U22" s="207"/>
      <c r="V22" s="207"/>
      <c r="W22" s="213"/>
      <c r="X22" s="213"/>
      <c r="Y22" s="208"/>
      <c r="Z22" s="261"/>
      <c r="AA22" s="261"/>
      <c r="AB22" s="276"/>
      <c r="AC22" s="276"/>
      <c r="AD22" s="276"/>
      <c r="AE22" s="276"/>
      <c r="AF22" s="276"/>
      <c r="AG22" s="276"/>
      <c r="AH22" s="276"/>
      <c r="AI22" s="216"/>
      <c r="AJ22" s="257"/>
      <c r="AK22" s="216"/>
      <c r="AL22" s="216"/>
    </row>
    <row r="23" spans="1:67" ht="15.75" customHeight="1">
      <c r="A23" s="972"/>
      <c r="B23" s="973"/>
      <c r="C23" s="978">
        <v>43160</v>
      </c>
      <c r="D23" s="979"/>
      <c r="E23" s="356" t="s">
        <v>427</v>
      </c>
      <c r="F23" s="255">
        <v>1790</v>
      </c>
      <c r="G23" s="255">
        <v>1345</v>
      </c>
      <c r="H23" s="275" t="s">
        <v>428</v>
      </c>
      <c r="I23" s="274"/>
      <c r="J23" s="274"/>
      <c r="K23" s="274"/>
      <c r="L23" s="279">
        <f t="shared" si="1"/>
        <v>0</v>
      </c>
      <c r="M23" s="253"/>
      <c r="N23" s="266"/>
      <c r="O23" s="209" t="s">
        <v>137</v>
      </c>
      <c r="P23" s="247"/>
      <c r="Q23" s="451"/>
      <c r="R23" s="247"/>
      <c r="S23" s="216"/>
      <c r="T23" s="208"/>
      <c r="U23" s="207"/>
      <c r="V23" s="207"/>
      <c r="W23" s="213"/>
      <c r="X23" s="213"/>
      <c r="Y23" s="208"/>
      <c r="Z23" s="261"/>
      <c r="AA23" s="261"/>
      <c r="AB23" s="276"/>
      <c r="AC23" s="276"/>
      <c r="AD23" s="276"/>
      <c r="AE23" s="276"/>
      <c r="AF23" s="276"/>
      <c r="AG23" s="276"/>
      <c r="AH23" s="276"/>
      <c r="AI23" s="216"/>
      <c r="AJ23" s="257"/>
      <c r="AK23" s="216"/>
      <c r="AL23" s="216"/>
      <c r="BE23" s="236"/>
      <c r="BF23" s="236"/>
      <c r="BG23" s="236"/>
      <c r="BH23" s="236"/>
      <c r="BI23" s="236"/>
      <c r="BJ23" s="236"/>
      <c r="BK23" s="236"/>
      <c r="BL23" s="236"/>
      <c r="BM23" s="236"/>
      <c r="BN23" s="236"/>
      <c r="BO23" s="236"/>
    </row>
    <row r="24" spans="1:67" ht="15.75" customHeight="1">
      <c r="A24" s="972"/>
      <c r="B24" s="973"/>
      <c r="C24" s="978">
        <v>43170</v>
      </c>
      <c r="D24" s="979"/>
      <c r="E24" s="356" t="s">
        <v>429</v>
      </c>
      <c r="F24" s="255">
        <v>1965</v>
      </c>
      <c r="G24" s="255">
        <v>1420</v>
      </c>
      <c r="H24" s="275" t="s">
        <v>430</v>
      </c>
      <c r="I24" s="274"/>
      <c r="J24" s="274"/>
      <c r="K24" s="274"/>
      <c r="L24" s="279">
        <f t="shared" si="1"/>
        <v>0</v>
      </c>
      <c r="M24" s="253"/>
      <c r="N24" s="266"/>
      <c r="O24" s="209" t="s">
        <v>137</v>
      </c>
      <c r="P24" s="247"/>
      <c r="Q24" s="451"/>
      <c r="R24" s="247"/>
      <c r="S24" s="216"/>
      <c r="T24" s="208"/>
      <c r="U24" s="207"/>
      <c r="V24" s="207"/>
      <c r="W24" s="213"/>
      <c r="X24" s="213"/>
      <c r="Y24" s="208"/>
      <c r="Z24" s="261"/>
      <c r="AA24" s="261"/>
      <c r="AB24" s="276"/>
      <c r="AC24" s="276"/>
      <c r="AD24" s="276"/>
      <c r="AE24" s="276"/>
      <c r="AF24" s="276"/>
      <c r="AG24" s="276"/>
      <c r="AH24" s="276"/>
      <c r="AI24" s="216"/>
      <c r="AJ24" s="257"/>
      <c r="AK24" s="216"/>
      <c r="AL24" s="216"/>
      <c r="BE24" s="236"/>
      <c r="BF24" s="236"/>
      <c r="BG24" s="236"/>
      <c r="BH24" s="236"/>
      <c r="BI24" s="236"/>
      <c r="BJ24" s="236"/>
      <c r="BK24" s="236"/>
      <c r="BL24" s="236"/>
      <c r="BM24" s="236"/>
      <c r="BN24" s="236"/>
      <c r="BO24" s="236"/>
    </row>
    <row r="25" spans="1:67" ht="15.75" customHeight="1">
      <c r="A25" s="972"/>
      <c r="B25" s="973"/>
      <c r="C25" s="978">
        <v>43180</v>
      </c>
      <c r="D25" s="979"/>
      <c r="E25" s="356" t="s">
        <v>431</v>
      </c>
      <c r="F25" s="255">
        <v>5640</v>
      </c>
      <c r="G25" s="255">
        <v>3040</v>
      </c>
      <c r="H25" s="275" t="s">
        <v>432</v>
      </c>
      <c r="I25" s="274"/>
      <c r="J25" s="274"/>
      <c r="K25" s="274"/>
      <c r="L25" s="279">
        <f t="shared" si="1"/>
        <v>0</v>
      </c>
      <c r="M25" s="253"/>
      <c r="N25" s="266"/>
      <c r="O25" s="209" t="s">
        <v>137</v>
      </c>
      <c r="P25" s="247"/>
      <c r="Q25" s="451"/>
      <c r="R25" s="247"/>
      <c r="S25" s="216"/>
      <c r="T25" s="208"/>
      <c r="U25" s="207"/>
      <c r="V25" s="207"/>
      <c r="W25" s="213"/>
      <c r="X25" s="213"/>
      <c r="Y25" s="208"/>
      <c r="Z25" s="261"/>
      <c r="AA25" s="261"/>
      <c r="AB25" s="276"/>
      <c r="AC25" s="276"/>
      <c r="AD25" s="276"/>
      <c r="AE25" s="276"/>
      <c r="AF25" s="276"/>
      <c r="AG25" s="276"/>
      <c r="AH25" s="276"/>
      <c r="AI25" s="216"/>
      <c r="AJ25" s="257"/>
      <c r="AK25" s="216"/>
      <c r="AL25" s="216"/>
      <c r="BE25" s="236"/>
      <c r="BF25" s="236"/>
      <c r="BG25" s="236"/>
      <c r="BH25" s="236"/>
      <c r="BI25" s="236"/>
      <c r="BJ25" s="236"/>
      <c r="BK25" s="236"/>
      <c r="BL25" s="236"/>
      <c r="BM25" s="236"/>
      <c r="BN25" s="236"/>
      <c r="BO25" s="236"/>
    </row>
    <row r="26" spans="1:67" ht="15.75" customHeight="1">
      <c r="A26" s="972"/>
      <c r="B26" s="973"/>
      <c r="C26" s="978">
        <v>43190</v>
      </c>
      <c r="D26" s="979"/>
      <c r="E26" s="356" t="s">
        <v>433</v>
      </c>
      <c r="F26" s="255">
        <v>3200</v>
      </c>
      <c r="G26" s="255">
        <v>3730</v>
      </c>
      <c r="H26" s="275" t="s">
        <v>434</v>
      </c>
      <c r="I26" s="274"/>
      <c r="J26" s="274"/>
      <c r="K26" s="274"/>
      <c r="L26" s="279">
        <f t="shared" si="1"/>
        <v>0</v>
      </c>
      <c r="M26" s="253"/>
      <c r="N26" s="266"/>
      <c r="O26" s="209" t="s">
        <v>137</v>
      </c>
      <c r="P26" s="247"/>
      <c r="Q26" s="451"/>
      <c r="R26" s="247"/>
      <c r="S26" s="216"/>
      <c r="T26" s="208"/>
      <c r="U26" s="207"/>
      <c r="V26" s="207"/>
      <c r="W26" s="213"/>
      <c r="X26" s="213"/>
      <c r="Y26" s="208"/>
      <c r="Z26" s="261"/>
      <c r="AA26" s="261"/>
      <c r="AB26" s="276"/>
      <c r="AC26" s="276"/>
      <c r="AD26" s="276"/>
      <c r="AE26" s="276"/>
      <c r="AF26" s="276"/>
      <c r="AG26" s="276"/>
      <c r="AH26" s="276"/>
      <c r="AI26" s="216"/>
      <c r="AJ26" s="257"/>
      <c r="AK26" s="216"/>
      <c r="AL26" s="216"/>
      <c r="BE26" s="52"/>
      <c r="BF26" s="52"/>
      <c r="BG26" s="52"/>
      <c r="BH26" s="52"/>
      <c r="BI26" s="52"/>
      <c r="BJ26" s="52"/>
      <c r="BK26" s="52"/>
      <c r="BL26" s="236"/>
      <c r="BM26" s="236"/>
      <c r="BN26" s="236"/>
      <c r="BO26" s="236"/>
    </row>
    <row r="27" spans="1:67" ht="15.75" customHeight="1">
      <c r="A27" s="972"/>
      <c r="B27" s="973"/>
      <c r="C27" s="1000">
        <v>43200</v>
      </c>
      <c r="D27" s="978"/>
      <c r="E27" s="356" t="s">
        <v>435</v>
      </c>
      <c r="F27" s="255">
        <v>720</v>
      </c>
      <c r="G27" s="255">
        <v>120</v>
      </c>
      <c r="H27" s="278" t="s">
        <v>436</v>
      </c>
      <c r="I27" s="277"/>
      <c r="J27" s="277"/>
      <c r="K27" s="277"/>
      <c r="L27" s="254">
        <f t="shared" si="1"/>
        <v>0</v>
      </c>
      <c r="M27" s="253"/>
      <c r="N27" s="252"/>
      <c r="O27" s="209" t="s">
        <v>137</v>
      </c>
      <c r="P27" s="247"/>
      <c r="Q27" s="451"/>
      <c r="R27" s="247"/>
      <c r="S27" s="216"/>
      <c r="T27" s="208"/>
      <c r="U27" s="207"/>
      <c r="V27" s="207"/>
      <c r="W27" s="213"/>
      <c r="X27" s="213"/>
      <c r="Y27" s="208"/>
      <c r="Z27" s="261"/>
      <c r="AA27" s="261"/>
      <c r="AB27" s="276"/>
      <c r="AC27" s="276"/>
      <c r="AD27" s="276"/>
      <c r="AE27" s="276"/>
      <c r="AF27" s="276"/>
      <c r="AG27" s="276"/>
      <c r="AH27" s="276"/>
      <c r="AI27" s="216"/>
      <c r="AJ27" s="257"/>
      <c r="AK27" s="216"/>
      <c r="AL27" s="216"/>
      <c r="BE27" s="236"/>
      <c r="BF27" s="236"/>
      <c r="BG27" s="236"/>
      <c r="BH27" s="236"/>
      <c r="BI27" s="236"/>
      <c r="BJ27" s="236"/>
      <c r="BK27" s="236"/>
      <c r="BL27" s="236"/>
      <c r="BM27" s="236"/>
      <c r="BN27" s="236"/>
      <c r="BO27" s="236"/>
    </row>
    <row r="28" spans="1:67" ht="15.75" customHeight="1">
      <c r="A28" s="972"/>
      <c r="B28" s="973"/>
      <c r="C28" s="1000">
        <v>43300</v>
      </c>
      <c r="D28" s="978"/>
      <c r="E28" s="356" t="s">
        <v>437</v>
      </c>
      <c r="F28" s="255">
        <v>1175</v>
      </c>
      <c r="G28" s="255">
        <v>890</v>
      </c>
      <c r="H28" s="275" t="s">
        <v>438</v>
      </c>
      <c r="I28" s="274"/>
      <c r="J28" s="274"/>
      <c r="K28" s="273"/>
      <c r="L28" s="254">
        <f t="shared" si="1"/>
        <v>0</v>
      </c>
      <c r="M28" s="253"/>
      <c r="N28" s="252"/>
      <c r="O28" s="209" t="s">
        <v>137</v>
      </c>
      <c r="P28" s="247"/>
      <c r="Q28" s="451"/>
      <c r="R28" s="247"/>
      <c r="S28" s="216"/>
      <c r="T28" s="208"/>
      <c r="U28" s="264"/>
      <c r="V28" s="265"/>
      <c r="W28" s="262"/>
      <c r="X28" s="262"/>
      <c r="Y28" s="208"/>
      <c r="Z28" s="261"/>
      <c r="AA28" s="261"/>
      <c r="AB28" s="261"/>
      <c r="AC28" s="261"/>
      <c r="AD28" s="261"/>
      <c r="AE28" s="261"/>
      <c r="AF28" s="260"/>
      <c r="AG28" s="272"/>
      <c r="AH28" s="272"/>
      <c r="AI28" s="216"/>
      <c r="AJ28" s="257"/>
      <c r="AK28" s="216"/>
      <c r="AL28" s="216"/>
      <c r="BE28" s="236"/>
      <c r="BF28" s="236"/>
      <c r="BG28" s="236"/>
      <c r="BH28" s="236"/>
      <c r="BI28" s="236"/>
      <c r="BJ28" s="236"/>
      <c r="BK28" s="236"/>
      <c r="BL28" s="236"/>
      <c r="BM28" s="236"/>
      <c r="BN28" s="236"/>
      <c r="BO28" s="236"/>
    </row>
    <row r="29" spans="1:67" ht="15.75" customHeight="1">
      <c r="A29" s="972"/>
      <c r="B29" s="973"/>
      <c r="C29" s="1000">
        <v>43400</v>
      </c>
      <c r="D29" s="978"/>
      <c r="E29" s="356" t="s">
        <v>439</v>
      </c>
      <c r="F29" s="255">
        <v>4145</v>
      </c>
      <c r="G29" s="255">
        <v>925</v>
      </c>
      <c r="H29" s="275" t="s">
        <v>440</v>
      </c>
      <c r="I29" s="274"/>
      <c r="J29" s="274"/>
      <c r="K29" s="273"/>
      <c r="L29" s="254">
        <f t="shared" si="1"/>
        <v>0</v>
      </c>
      <c r="M29" s="253"/>
      <c r="N29" s="252"/>
      <c r="O29" s="209" t="s">
        <v>137</v>
      </c>
      <c r="P29" s="247"/>
      <c r="Q29" s="451"/>
      <c r="R29" s="247"/>
      <c r="S29" s="216"/>
      <c r="T29" s="208"/>
      <c r="U29" s="264"/>
      <c r="V29" s="265"/>
      <c r="W29" s="262"/>
      <c r="X29" s="262"/>
      <c r="Y29" s="208"/>
      <c r="Z29" s="261"/>
      <c r="AA29" s="261"/>
      <c r="AB29" s="261"/>
      <c r="AC29" s="261"/>
      <c r="AD29" s="261"/>
      <c r="AE29" s="261"/>
      <c r="AF29" s="260"/>
      <c r="AG29" s="272"/>
      <c r="AH29" s="272"/>
      <c r="AI29" s="216"/>
      <c r="AJ29" s="257"/>
      <c r="AK29" s="216"/>
      <c r="AL29" s="216"/>
      <c r="BE29" s="236"/>
      <c r="BF29" s="236"/>
      <c r="BG29" s="236"/>
      <c r="BH29" s="236"/>
      <c r="BI29" s="236"/>
      <c r="BJ29" s="236"/>
      <c r="BK29" s="236"/>
      <c r="BL29" s="236"/>
      <c r="BM29" s="236"/>
      <c r="BN29" s="236"/>
      <c r="BO29" s="236"/>
    </row>
    <row r="30" spans="1:67" ht="15.75" customHeight="1">
      <c r="A30" s="972"/>
      <c r="B30" s="973"/>
      <c r="C30" s="1000">
        <v>43500</v>
      </c>
      <c r="D30" s="978"/>
      <c r="E30" s="356" t="s">
        <v>441</v>
      </c>
      <c r="F30" s="255">
        <v>785</v>
      </c>
      <c r="G30" s="255">
        <v>375</v>
      </c>
      <c r="H30" s="271" t="s">
        <v>442</v>
      </c>
      <c r="I30" s="270"/>
      <c r="J30" s="270"/>
      <c r="K30" s="270"/>
      <c r="L30" s="254">
        <f t="shared" si="1"/>
        <v>0</v>
      </c>
      <c r="M30" s="253"/>
      <c r="N30" s="252"/>
      <c r="O30" s="209" t="s">
        <v>137</v>
      </c>
      <c r="P30" s="247"/>
      <c r="Q30" s="451"/>
      <c r="R30" s="247"/>
      <c r="S30" s="216"/>
      <c r="T30" s="208"/>
      <c r="U30" s="269"/>
      <c r="V30" s="269"/>
      <c r="W30" s="262"/>
      <c r="X30" s="262"/>
      <c r="Y30" s="208"/>
      <c r="Z30" s="261"/>
      <c r="AA30" s="211"/>
      <c r="AB30" s="211"/>
      <c r="AC30" s="211"/>
      <c r="AD30" s="211"/>
      <c r="AE30" s="211"/>
      <c r="AF30" s="260"/>
      <c r="AG30" s="210"/>
      <c r="AH30" s="210"/>
      <c r="AI30" s="216"/>
      <c r="AJ30" s="257"/>
      <c r="AK30" s="216"/>
      <c r="AL30" s="216"/>
      <c r="AW30" s="994"/>
      <c r="AX30" s="994"/>
      <c r="BF30" s="994"/>
      <c r="BG30" s="994"/>
    </row>
    <row r="31" spans="1:67" ht="15.75" customHeight="1">
      <c r="A31" s="970" t="s">
        <v>443</v>
      </c>
      <c r="B31" s="971"/>
      <c r="C31" s="976">
        <v>43250</v>
      </c>
      <c r="D31" s="977"/>
      <c r="E31" s="356" t="s">
        <v>444</v>
      </c>
      <c r="F31" s="255">
        <v>1780</v>
      </c>
      <c r="G31" s="255">
        <v>1140</v>
      </c>
      <c r="H31" s="271" t="s">
        <v>445</v>
      </c>
      <c r="I31" s="270"/>
      <c r="J31" s="270"/>
      <c r="K31" s="270"/>
      <c r="L31" s="268">
        <f t="shared" si="1"/>
        <v>0</v>
      </c>
      <c r="M31" s="267"/>
      <c r="N31" s="266"/>
      <c r="O31" s="209" t="s">
        <v>137</v>
      </c>
      <c r="P31" s="247"/>
      <c r="Q31" s="451"/>
      <c r="R31" s="247"/>
      <c r="S31" s="216"/>
      <c r="T31" s="208"/>
      <c r="U31" s="264"/>
      <c r="V31" s="264"/>
      <c r="W31" s="262"/>
      <c r="X31" s="262"/>
      <c r="Y31" s="208"/>
      <c r="Z31" s="261"/>
      <c r="AA31" s="211"/>
      <c r="AB31" s="211"/>
      <c r="AC31" s="211"/>
      <c r="AD31" s="211"/>
      <c r="AE31" s="211"/>
      <c r="AF31" s="260"/>
      <c r="AG31" s="210"/>
      <c r="AH31" s="210"/>
      <c r="AI31" s="216"/>
      <c r="AJ31" s="257"/>
      <c r="AK31" s="216"/>
      <c r="AL31" s="216"/>
    </row>
    <row r="32" spans="1:67" ht="15.75" customHeight="1">
      <c r="A32" s="972"/>
      <c r="B32" s="973"/>
      <c r="C32" s="978">
        <v>43260</v>
      </c>
      <c r="D32" s="979"/>
      <c r="E32" s="356" t="s">
        <v>446</v>
      </c>
      <c r="F32" s="255">
        <v>1200</v>
      </c>
      <c r="G32" s="255">
        <v>1550</v>
      </c>
      <c r="H32" s="271" t="s">
        <v>447</v>
      </c>
      <c r="I32" s="270"/>
      <c r="J32" s="270"/>
      <c r="K32" s="270"/>
      <c r="L32" s="254">
        <f t="shared" si="1"/>
        <v>0</v>
      </c>
      <c r="M32" s="253"/>
      <c r="N32" s="252"/>
      <c r="O32" s="209" t="s">
        <v>137</v>
      </c>
      <c r="P32" s="247"/>
      <c r="Q32" s="451"/>
      <c r="R32" s="247"/>
      <c r="S32" s="216"/>
      <c r="T32" s="208"/>
      <c r="U32" s="265"/>
      <c r="V32" s="264"/>
      <c r="W32" s="262"/>
      <c r="X32" s="262"/>
      <c r="Y32" s="208"/>
      <c r="Z32" s="261"/>
      <c r="AA32" s="211"/>
      <c r="AB32" s="211"/>
      <c r="AC32" s="211"/>
      <c r="AD32" s="211"/>
      <c r="AE32" s="211"/>
      <c r="AF32" s="260"/>
      <c r="AG32" s="210"/>
      <c r="AH32" s="210"/>
      <c r="AI32" s="216"/>
      <c r="AJ32" s="257"/>
      <c r="AK32" s="216"/>
      <c r="AL32" s="216"/>
    </row>
    <row r="33" spans="1:48" ht="15.75" customHeight="1">
      <c r="A33" s="972"/>
      <c r="B33" s="973"/>
      <c r="C33" s="978">
        <v>43270</v>
      </c>
      <c r="D33" s="979"/>
      <c r="E33" s="356" t="s">
        <v>448</v>
      </c>
      <c r="F33" s="255">
        <v>1780</v>
      </c>
      <c r="G33" s="255">
        <v>1535</v>
      </c>
      <c r="H33" s="271" t="s">
        <v>449</v>
      </c>
      <c r="I33" s="270"/>
      <c r="J33" s="270"/>
      <c r="K33" s="270"/>
      <c r="L33" s="254">
        <f t="shared" si="1"/>
        <v>0</v>
      </c>
      <c r="M33" s="253"/>
      <c r="N33" s="252"/>
      <c r="O33" s="209" t="s">
        <v>137</v>
      </c>
      <c r="P33" s="247"/>
      <c r="Q33" s="451"/>
      <c r="R33" s="247"/>
      <c r="S33" s="216"/>
      <c r="T33" s="208"/>
      <c r="U33" s="211"/>
      <c r="V33" s="211"/>
      <c r="W33" s="262"/>
      <c r="X33" s="262"/>
      <c r="Y33" s="208"/>
      <c r="Z33" s="261"/>
      <c r="AA33" s="211"/>
      <c r="AB33" s="211"/>
      <c r="AC33" s="211"/>
      <c r="AD33" s="211"/>
      <c r="AE33" s="211"/>
      <c r="AF33" s="260"/>
      <c r="AG33" s="210"/>
      <c r="AH33" s="210"/>
      <c r="AI33" s="216"/>
      <c r="AJ33" s="257"/>
      <c r="AK33" s="216"/>
      <c r="AL33" s="216"/>
      <c r="AV33" s="259"/>
    </row>
    <row r="34" spans="1:48" ht="15.75" customHeight="1">
      <c r="A34" s="972"/>
      <c r="B34" s="973"/>
      <c r="C34" s="978">
        <v>43450</v>
      </c>
      <c r="D34" s="979"/>
      <c r="E34" s="356" t="s">
        <v>450</v>
      </c>
      <c r="F34" s="255">
        <v>1265</v>
      </c>
      <c r="G34" s="255">
        <v>690</v>
      </c>
      <c r="H34" s="271" t="s">
        <v>451</v>
      </c>
      <c r="I34" s="270"/>
      <c r="J34" s="270"/>
      <c r="K34" s="270"/>
      <c r="L34" s="254">
        <f t="shared" si="1"/>
        <v>0</v>
      </c>
      <c r="M34" s="253"/>
      <c r="N34" s="252"/>
      <c r="O34" s="209" t="s">
        <v>137</v>
      </c>
      <c r="P34" s="247"/>
      <c r="Q34" s="247"/>
      <c r="R34" s="247"/>
      <c r="S34" s="216"/>
      <c r="T34" s="208"/>
      <c r="U34" s="208"/>
      <c r="V34" s="208"/>
      <c r="W34" s="468"/>
      <c r="X34" s="251"/>
      <c r="Y34" s="208"/>
      <c r="Z34" s="214"/>
      <c r="AA34" s="258"/>
      <c r="AB34" s="214"/>
      <c r="AC34" s="214"/>
      <c r="AD34" s="214"/>
      <c r="AE34" s="214"/>
      <c r="AF34" s="214"/>
      <c r="AG34" s="214"/>
      <c r="AH34" s="214"/>
      <c r="AI34" s="216"/>
      <c r="AJ34" s="257"/>
      <c r="AK34" s="216"/>
      <c r="AL34" s="216"/>
    </row>
    <row r="35" spans="1:48" ht="15.75" customHeight="1">
      <c r="A35" s="972"/>
      <c r="B35" s="973"/>
      <c r="C35" s="978">
        <v>43460</v>
      </c>
      <c r="D35" s="979"/>
      <c r="E35" s="356" t="s">
        <v>452</v>
      </c>
      <c r="F35" s="255">
        <v>330</v>
      </c>
      <c r="G35" s="255">
        <v>100</v>
      </c>
      <c r="H35" s="271" t="s">
        <v>453</v>
      </c>
      <c r="I35" s="270"/>
      <c r="J35" s="270"/>
      <c r="K35" s="270"/>
      <c r="L35" s="254">
        <f t="shared" si="1"/>
        <v>0</v>
      </c>
      <c r="M35" s="253"/>
      <c r="N35" s="252"/>
      <c r="O35" s="209" t="s">
        <v>137</v>
      </c>
      <c r="P35" s="247"/>
      <c r="Q35" s="247"/>
      <c r="R35" s="247"/>
      <c r="S35" s="216"/>
      <c r="T35" s="208"/>
      <c r="U35" s="208"/>
      <c r="V35" s="208"/>
      <c r="W35" s="208"/>
      <c r="X35" s="251"/>
      <c r="Y35" s="208"/>
      <c r="Z35" s="214"/>
      <c r="AA35" s="214"/>
      <c r="AB35" s="214"/>
      <c r="AC35" s="214"/>
      <c r="AD35" s="214"/>
      <c r="AE35" s="256"/>
      <c r="AF35" s="214"/>
      <c r="AG35" s="214"/>
      <c r="AH35" s="214"/>
      <c r="AI35" s="216"/>
      <c r="AJ35" s="216"/>
      <c r="AK35" s="216"/>
      <c r="AL35" s="216"/>
    </row>
    <row r="36" spans="1:48" ht="15.75" customHeight="1">
      <c r="A36" s="972"/>
      <c r="B36" s="973"/>
      <c r="C36" s="980">
        <v>43470</v>
      </c>
      <c r="D36" s="981"/>
      <c r="E36" s="711" t="s">
        <v>454</v>
      </c>
      <c r="F36" s="1008" t="s">
        <v>456</v>
      </c>
      <c r="G36" s="1008"/>
      <c r="H36" s="1008"/>
      <c r="I36" s="1008"/>
      <c r="J36" s="1008"/>
      <c r="K36" s="1008"/>
      <c r="L36" s="1008"/>
      <c r="M36" s="1008"/>
      <c r="N36" s="1009"/>
      <c r="O36" s="209" t="s">
        <v>137</v>
      </c>
      <c r="P36" s="247"/>
      <c r="Q36" s="247"/>
      <c r="R36" s="247"/>
      <c r="S36" s="216"/>
      <c r="T36" s="208"/>
      <c r="U36" s="208"/>
      <c r="V36" s="208"/>
      <c r="W36" s="208"/>
      <c r="X36" s="251"/>
      <c r="Y36" s="208"/>
      <c r="Z36" s="214"/>
      <c r="AA36" s="214"/>
      <c r="AB36" s="214"/>
      <c r="AC36" s="214"/>
      <c r="AD36" s="214"/>
      <c r="AE36" s="250"/>
      <c r="AF36" s="214"/>
      <c r="AG36" s="214"/>
      <c r="AH36" s="214"/>
      <c r="AI36" s="216"/>
      <c r="AJ36" s="216"/>
      <c r="AK36" s="216"/>
      <c r="AL36" s="216"/>
    </row>
    <row r="37" spans="1:48" ht="15.75" customHeight="1">
      <c r="A37" s="972"/>
      <c r="B37" s="973"/>
      <c r="C37" s="982">
        <v>43480</v>
      </c>
      <c r="D37" s="983"/>
      <c r="E37" s="249" t="s">
        <v>455</v>
      </c>
      <c r="F37" s="1008" t="s">
        <v>456</v>
      </c>
      <c r="G37" s="1008"/>
      <c r="H37" s="1008"/>
      <c r="I37" s="1008"/>
      <c r="J37" s="1008"/>
      <c r="K37" s="1008"/>
      <c r="L37" s="1008"/>
      <c r="M37" s="1008"/>
      <c r="N37" s="1009"/>
      <c r="O37" s="209" t="s">
        <v>137</v>
      </c>
      <c r="P37" s="247"/>
      <c r="Q37" s="247"/>
      <c r="R37" s="247"/>
      <c r="S37" s="236"/>
      <c r="T37" s="208"/>
      <c r="U37" s="208"/>
      <c r="V37" s="208"/>
      <c r="W37" s="208"/>
      <c r="X37" s="208"/>
      <c r="Y37" s="208"/>
      <c r="Z37" s="214"/>
      <c r="AA37" s="214"/>
      <c r="AB37" s="214"/>
      <c r="AC37" s="214"/>
      <c r="AD37" s="207"/>
      <c r="AE37" s="207"/>
      <c r="AF37" s="207"/>
      <c r="AG37" s="207"/>
      <c r="AH37" s="207"/>
      <c r="AI37" s="236"/>
      <c r="AJ37" s="236"/>
      <c r="AK37" s="236"/>
      <c r="AL37" s="236"/>
    </row>
    <row r="38" spans="1:48" ht="15.75" customHeight="1" thickBot="1">
      <c r="A38" s="974" t="s">
        <v>457</v>
      </c>
      <c r="B38" s="975"/>
      <c r="C38" s="984">
        <v>43350</v>
      </c>
      <c r="D38" s="985"/>
      <c r="E38" s="456" t="s">
        <v>458</v>
      </c>
      <c r="F38" s="248">
        <v>2395</v>
      </c>
      <c r="G38" s="727">
        <v>700</v>
      </c>
      <c r="H38" s="449" t="s">
        <v>459</v>
      </c>
      <c r="I38" s="383"/>
      <c r="J38" s="383"/>
      <c r="K38" s="450"/>
      <c r="L38" s="688">
        <f t="shared" si="1"/>
        <v>0</v>
      </c>
      <c r="M38" s="246"/>
      <c r="N38" s="245"/>
      <c r="O38" s="209" t="s">
        <v>137</v>
      </c>
      <c r="P38" s="247"/>
      <c r="Q38" s="247"/>
      <c r="R38" s="247"/>
      <c r="S38" s="236"/>
      <c r="T38" s="208"/>
      <c r="U38" s="208"/>
      <c r="V38" s="208"/>
      <c r="W38" s="208"/>
      <c r="X38" s="208"/>
      <c r="Y38" s="208"/>
      <c r="Z38" s="207"/>
      <c r="AA38" s="207"/>
      <c r="AB38" s="207"/>
      <c r="AC38" s="207"/>
      <c r="AD38" s="207"/>
      <c r="AE38" s="207"/>
      <c r="AF38" s="207"/>
      <c r="AG38" s="207"/>
      <c r="AH38" s="207"/>
      <c r="AI38" s="236"/>
      <c r="AJ38" s="236"/>
      <c r="AK38" s="236"/>
      <c r="AL38" s="236"/>
    </row>
    <row r="39" spans="1:48" ht="15.75" hidden="1" customHeight="1">
      <c r="A39" s="236"/>
      <c r="B39" s="244"/>
      <c r="C39" s="244"/>
      <c r="D39" s="244"/>
      <c r="E39" s="244"/>
      <c r="F39" s="244"/>
      <c r="G39" s="244"/>
      <c r="H39" s="244"/>
      <c r="I39" s="244"/>
      <c r="J39" s="244"/>
      <c r="K39" s="244"/>
      <c r="L39" s="244"/>
      <c r="M39" s="244"/>
      <c r="N39" s="244"/>
      <c r="O39" s="243"/>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679</v>
      </c>
      <c r="B40" s="236"/>
      <c r="C40" s="236"/>
      <c r="D40" s="236"/>
      <c r="E40" s="236"/>
      <c r="F40" s="236"/>
      <c r="G40" s="236"/>
      <c r="H40" s="236"/>
      <c r="I40" s="236"/>
      <c r="J40" s="236"/>
      <c r="K40" s="236"/>
      <c r="L40" s="236"/>
      <c r="M40" s="236"/>
      <c r="N40" s="236"/>
      <c r="O40" s="243"/>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customFormat="1" ht="17.399999999999999" customHeight="1">
      <c r="A41" s="242" t="s">
        <v>712</v>
      </c>
      <c r="B41" s="235"/>
      <c r="C41" s="236"/>
      <c r="D41" s="236"/>
      <c r="E41" s="236"/>
      <c r="F41" s="236"/>
      <c r="G41" s="236"/>
      <c r="H41" s="236"/>
      <c r="I41" s="236"/>
      <c r="J41" s="236"/>
      <c r="K41" s="236"/>
      <c r="L41" s="236"/>
      <c r="M41" s="236"/>
      <c r="N41" s="236"/>
      <c r="O41" s="683"/>
      <c r="P41" s="236"/>
      <c r="Q41" s="235"/>
      <c r="R41" s="235"/>
      <c r="S41" s="235"/>
      <c r="T41" s="235"/>
      <c r="U41" s="235"/>
      <c r="V41" s="235"/>
      <c r="W41" s="235"/>
      <c r="X41" s="235"/>
      <c r="Y41" s="235"/>
      <c r="Z41" s="235"/>
      <c r="AA41" s="235"/>
      <c r="AB41" s="236"/>
      <c r="AC41" s="236"/>
      <c r="AD41" s="236"/>
      <c r="AE41" s="236"/>
      <c r="AF41" s="236"/>
      <c r="AG41" s="236"/>
      <c r="AH41" s="684"/>
      <c r="AI41" s="684"/>
    </row>
    <row r="42" spans="1:48" ht="15.75" customHeight="1">
      <c r="A42" s="53" t="s">
        <v>694</v>
      </c>
      <c r="B42" s="244"/>
      <c r="C42" s="244"/>
      <c r="D42" s="244"/>
      <c r="E42" s="244"/>
      <c r="F42" s="244"/>
      <c r="G42" s="244"/>
      <c r="H42" s="244"/>
      <c r="I42" s="244"/>
      <c r="J42" s="244"/>
      <c r="K42" s="244"/>
      <c r="L42" s="244"/>
      <c r="M42" s="244"/>
      <c r="N42" s="244"/>
      <c r="O42" s="243"/>
      <c r="P42" s="244"/>
      <c r="Q42" s="244"/>
      <c r="R42" s="244"/>
      <c r="S42" s="244"/>
      <c r="T42" s="244"/>
      <c r="U42" s="244"/>
      <c r="V42" s="244"/>
      <c r="W42" s="244"/>
      <c r="X42" s="244"/>
      <c r="Y42" s="244"/>
      <c r="Z42" s="236"/>
      <c r="AA42" s="236"/>
      <c r="AB42" s="236"/>
      <c r="AC42" s="236"/>
      <c r="AD42" s="236"/>
      <c r="AE42" s="236"/>
      <c r="AF42" s="236"/>
      <c r="AG42" s="236"/>
      <c r="AH42" s="236"/>
      <c r="AI42" s="236"/>
      <c r="AJ42" s="236"/>
      <c r="AK42" s="236"/>
      <c r="AL42" s="236"/>
    </row>
    <row r="43" spans="1:48" ht="15.75" customHeight="1">
      <c r="A43" s="242" t="s">
        <v>460</v>
      </c>
      <c r="B43" s="236"/>
      <c r="C43" s="236"/>
      <c r="D43" s="236"/>
      <c r="E43" s="236"/>
      <c r="F43" s="236"/>
      <c r="G43" s="236"/>
      <c r="H43" s="236"/>
      <c r="I43" s="236"/>
      <c r="J43" s="236"/>
      <c r="K43" s="236"/>
      <c r="L43" s="236"/>
      <c r="M43" s="236"/>
      <c r="N43" s="236"/>
      <c r="O43" s="236"/>
      <c r="P43" s="236"/>
      <c r="AB43" s="236"/>
      <c r="AC43" s="236"/>
      <c r="AD43" s="236"/>
      <c r="AE43" s="236"/>
      <c r="AF43" s="236"/>
      <c r="AG43" s="236"/>
      <c r="AH43" s="236"/>
      <c r="AI43" s="236"/>
      <c r="AJ43" s="236"/>
      <c r="AK43" s="236"/>
      <c r="AL43" s="236"/>
    </row>
    <row r="44" spans="1:48" ht="15.75" customHeight="1">
      <c r="A44" s="53" t="s">
        <v>650</v>
      </c>
      <c r="B44" s="236"/>
      <c r="C44" s="236"/>
      <c r="D44" s="236"/>
      <c r="E44" s="236"/>
      <c r="F44" s="236"/>
      <c r="G44" s="236"/>
      <c r="H44" s="236"/>
      <c r="I44" s="236"/>
      <c r="J44" s="236"/>
      <c r="K44" s="236"/>
      <c r="L44" s="236"/>
      <c r="M44" s="236"/>
      <c r="N44" s="236"/>
      <c r="O44" s="236"/>
      <c r="P44" s="236"/>
      <c r="AB44" s="236"/>
      <c r="AC44" s="236"/>
      <c r="AD44" s="236"/>
      <c r="AE44" s="236"/>
      <c r="AF44" s="236"/>
      <c r="AG44" s="236"/>
      <c r="AH44" s="236"/>
      <c r="AI44" s="236"/>
      <c r="AJ44" s="236"/>
      <c r="AK44" s="236"/>
      <c r="AL44" s="236"/>
    </row>
    <row r="45" spans="1:48" ht="15.75" customHeight="1">
      <c r="A45" s="53" t="s">
        <v>398</v>
      </c>
      <c r="B45" s="52"/>
      <c r="C45" s="236"/>
      <c r="D45" s="52"/>
      <c r="E45" s="52"/>
      <c r="F45" s="52"/>
      <c r="G45" s="52"/>
      <c r="H45" s="52"/>
      <c r="I45" s="52"/>
      <c r="J45" s="52"/>
      <c r="K45" s="52"/>
      <c r="L45" s="52"/>
      <c r="M45" s="52"/>
      <c r="N45" s="52"/>
      <c r="O45" s="52"/>
      <c r="P45" s="52"/>
      <c r="AF45" s="680" t="s">
        <v>363</v>
      </c>
      <c r="AG45" s="685"/>
      <c r="AH45" s="681">
        <f>SUM(F11:F38)</f>
        <v>50290</v>
      </c>
      <c r="AI45" s="236"/>
      <c r="AJ45" s="236"/>
      <c r="AK45" s="236"/>
      <c r="AL45" s="236"/>
    </row>
    <row r="46" spans="1:48" ht="15.75" customHeight="1">
      <c r="A46" s="242" t="s">
        <v>651</v>
      </c>
      <c r="C46" s="52"/>
      <c r="D46" s="236"/>
      <c r="E46" s="236"/>
      <c r="F46" s="236"/>
      <c r="G46" s="236"/>
      <c r="H46" s="236"/>
      <c r="I46" s="236"/>
      <c r="J46" s="236"/>
      <c r="K46" s="236"/>
      <c r="L46" s="236"/>
      <c r="M46" s="236"/>
      <c r="N46" s="236"/>
      <c r="O46" s="236"/>
      <c r="P46" s="236"/>
      <c r="AB46" s="236"/>
      <c r="AC46" s="236"/>
      <c r="AD46" s="236"/>
      <c r="AE46" s="236"/>
      <c r="AF46" s="159" t="s">
        <v>364</v>
      </c>
      <c r="AG46" s="238"/>
      <c r="AH46" s="682">
        <f>SUM(G11:G38)</f>
        <v>36470</v>
      </c>
      <c r="AI46" s="236"/>
      <c r="AJ46" s="236"/>
      <c r="AK46" s="236"/>
      <c r="AL46" s="236"/>
    </row>
    <row r="47" spans="1:48" ht="15.75" customHeight="1">
      <c r="A47" s="53" t="s">
        <v>461</v>
      </c>
      <c r="B47" s="236"/>
      <c r="C47" s="236"/>
      <c r="D47" s="236"/>
      <c r="E47" s="236"/>
      <c r="F47" s="236"/>
      <c r="G47" s="236"/>
      <c r="H47" s="236"/>
      <c r="I47" s="236"/>
      <c r="J47" s="236"/>
      <c r="K47" s="236"/>
      <c r="L47" s="236"/>
      <c r="M47" s="236"/>
      <c r="N47" s="236"/>
      <c r="O47" s="236"/>
      <c r="P47" s="236"/>
      <c r="AB47" s="236"/>
      <c r="AC47" s="236"/>
      <c r="AD47" s="236"/>
      <c r="AE47" s="236"/>
      <c r="AF47" s="239" t="s">
        <v>462</v>
      </c>
      <c r="AG47" s="238"/>
      <c r="AH47" s="682">
        <f>SUM(AH45:AH46)</f>
        <v>86760</v>
      </c>
      <c r="AI47" s="236"/>
      <c r="AJ47" s="236"/>
      <c r="AK47" s="236"/>
      <c r="AL47" s="236"/>
    </row>
    <row r="48" spans="1:48" ht="15.75" customHeight="1">
      <c r="A48" s="53" t="s">
        <v>463</v>
      </c>
      <c r="B48" s="236"/>
      <c r="C48" s="236"/>
      <c r="D48" s="236"/>
      <c r="E48" s="236"/>
      <c r="F48" s="236"/>
      <c r="G48" s="236"/>
      <c r="H48" s="236"/>
      <c r="I48" s="236"/>
      <c r="J48" s="236"/>
      <c r="K48" s="236"/>
      <c r="L48" s="236"/>
      <c r="M48" s="236"/>
      <c r="N48" s="236"/>
      <c r="O48" s="236"/>
      <c r="P48" s="236"/>
      <c r="AB48" s="236"/>
      <c r="AC48" s="236"/>
      <c r="AD48" s="236"/>
      <c r="AE48" s="236"/>
      <c r="AF48" s="236"/>
      <c r="AG48" s="236"/>
      <c r="AH48" s="236"/>
      <c r="AI48" s="236"/>
      <c r="AJ48" s="236"/>
      <c r="AK48" s="236"/>
      <c r="AL48" s="236"/>
    </row>
    <row r="49" spans="1:3" ht="18" customHeight="1">
      <c r="A49" s="53" t="s">
        <v>366</v>
      </c>
      <c r="B49" s="236"/>
      <c r="C49" s="236"/>
    </row>
  </sheetData>
  <sheetProtection algorithmName="SHA-512" hashValue="IZbLdzWc2GndYMPRMUqjQgRAB1rt7APU1yxtxLgwdKNGlKjB4Kn/hjZYhGqhx0V/FGZTXevO0lVICSGF8QaVGg==" saltValue="wrcCYyynVzB8A4QCfCLasQ==" spinCount="100000" sheet="1" scenarios="1" formatCells="0" autoFilter="0"/>
  <mergeCells count="65">
    <mergeCell ref="F36:N36"/>
    <mergeCell ref="F37:N37"/>
    <mergeCell ref="X4:Z4"/>
    <mergeCell ref="AD4:AG4"/>
    <mergeCell ref="D5:F5"/>
    <mergeCell ref="U4:W4"/>
    <mergeCell ref="G5:T5"/>
    <mergeCell ref="U5:W5"/>
    <mergeCell ref="X5:Z5"/>
    <mergeCell ref="AD5:AG5"/>
    <mergeCell ref="M6:N6"/>
    <mergeCell ref="C18:D18"/>
    <mergeCell ref="C19:D19"/>
    <mergeCell ref="X7:Z7"/>
    <mergeCell ref="D6:F6"/>
    <mergeCell ref="D7:F7"/>
    <mergeCell ref="A2:B2"/>
    <mergeCell ref="C2:G2"/>
    <mergeCell ref="L2:M2"/>
    <mergeCell ref="D4:F4"/>
    <mergeCell ref="G4:T4"/>
    <mergeCell ref="BF30:BG30"/>
    <mergeCell ref="A11:B30"/>
    <mergeCell ref="C27:D27"/>
    <mergeCell ref="C28:D28"/>
    <mergeCell ref="C21:D21"/>
    <mergeCell ref="C22:D22"/>
    <mergeCell ref="C23:D23"/>
    <mergeCell ref="C29:D29"/>
    <mergeCell ref="C30:D30"/>
    <mergeCell ref="C24:D24"/>
    <mergeCell ref="C13:D13"/>
    <mergeCell ref="C14:D14"/>
    <mergeCell ref="F16:N16"/>
    <mergeCell ref="C12:D12"/>
    <mergeCell ref="C25:D25"/>
    <mergeCell ref="C26:D26"/>
    <mergeCell ref="AJ5:AL5"/>
    <mergeCell ref="AJ7:AL7"/>
    <mergeCell ref="AW30:AX30"/>
    <mergeCell ref="AA6:AH6"/>
    <mergeCell ref="AA7:AH7"/>
    <mergeCell ref="C11:D11"/>
    <mergeCell ref="C10:D10"/>
    <mergeCell ref="X6:Z6"/>
    <mergeCell ref="G7:L7"/>
    <mergeCell ref="M7:N7"/>
    <mergeCell ref="O7:V7"/>
    <mergeCell ref="G6:L6"/>
    <mergeCell ref="F12:N12"/>
    <mergeCell ref="A10:B10"/>
    <mergeCell ref="A31:B37"/>
    <mergeCell ref="A38:B38"/>
    <mergeCell ref="C31:D31"/>
    <mergeCell ref="C32:D32"/>
    <mergeCell ref="C33:D33"/>
    <mergeCell ref="C34:D34"/>
    <mergeCell ref="C35:D35"/>
    <mergeCell ref="C36:D36"/>
    <mergeCell ref="C37:D37"/>
    <mergeCell ref="C38:D38"/>
    <mergeCell ref="C20:D20"/>
    <mergeCell ref="C15:D15"/>
    <mergeCell ref="C16:D16"/>
    <mergeCell ref="C17:D17"/>
  </mergeCells>
  <phoneticPr fontId="3"/>
  <conditionalFormatting sqref="O11 O13:O42">
    <cfRule type="expression" dxfId="16" priority="10" stopIfTrue="1">
      <formula>$N11/$G11&gt;$M11/$F11</formula>
    </cfRule>
  </conditionalFormatting>
  <conditionalFormatting sqref="O12">
    <cfRule type="expression" dxfId="15" priority="18" stopIfTrue="1">
      <formula>$N12/$G12&gt;$M12/#REF!</formula>
    </cfRule>
  </conditionalFormatting>
  <conditionalFormatting sqref="O19:Q19 O17:Q17 O18:P18">
    <cfRule type="expression" dxfId="14" priority="3">
      <formula>$Z$10="備考"</formula>
    </cfRule>
  </conditionalFormatting>
  <conditionalFormatting sqref="O10:AH10">
    <cfRule type="expression" dxfId="13" priority="8">
      <formula>$Z$10="備考"</formula>
    </cfRule>
  </conditionalFormatting>
  <conditionalFormatting sqref="O35:AH38 O11:AH16 R17:AH17 AA18:AH18 R19:AH19 O20:AH33 X34:AH34 O34:V34">
    <cfRule type="expression" dxfId="12" priority="9">
      <formula>$Z$10="備考"</formula>
    </cfRule>
  </conditionalFormatting>
  <conditionalFormatting sqref="O38:AH38">
    <cfRule type="expression" dxfId="11" priority="7">
      <formula>$Z$10="備考"</formula>
    </cfRule>
  </conditionalFormatting>
  <conditionalFormatting sqref="Q17 Q19">
    <cfRule type="expression" dxfId="10" priority="1">
      <formula>$Z$10="備考"</formula>
    </cfRule>
  </conditionalFormatting>
  <conditionalFormatting sqref="Q19">
    <cfRule type="expression" dxfId="9" priority="2">
      <formula>$Z$10="備考"</formula>
    </cfRule>
  </conditionalFormatting>
  <conditionalFormatting sqref="T11:T17 T19:T38">
    <cfRule type="expression" dxfId="8" priority="5">
      <formula>$Z$10="備考"</formula>
    </cfRule>
  </conditionalFormatting>
  <conditionalFormatting sqref="AH10:AH38">
    <cfRule type="expression" dxfId="7" priority="6">
      <formula>$Z$10="備考"</formula>
    </cfRule>
  </conditionalFormatting>
  <dataValidations count="30">
    <dataValidation type="whole" errorStyle="information" allowBlank="1" showInputMessage="1" showErrorMessage="1" errorTitle="定数オーバー" error="定数オーバーです。" sqref="M13:N15 M38:N38 M11:N11 M17:N35" xr:uid="{00000000-0002-0000-0700-000000000000}">
      <formula1>0</formula1>
      <formula2>F11</formula2>
    </dataValidation>
    <dataValidation allowBlank="1" showInputMessage="1" showErrorMessage="1" prompt="おおてまち" sqref="E12" xr:uid="{00000000-0002-0000-0700-000001000000}"/>
    <dataValidation allowBlank="1" showInputMessage="1" showErrorMessage="1" prompt="あさひ" sqref="E11" xr:uid="{00000000-0002-0000-0700-000002000000}"/>
    <dataValidation allowBlank="1" showInputMessage="1" showErrorMessage="1" prompt="ちよがだい" sqref="E15" xr:uid="{00000000-0002-0000-0700-000003000000}"/>
    <dataValidation allowBlank="1" showInputMessage="1" showErrorMessage="1" prompt="かめだ" sqref="E14" xr:uid="{00000000-0002-0000-0700-000004000000}"/>
    <dataValidation allowBlank="1" showInputMessage="1" showErrorMessage="1" prompt="しんかわ" sqref="E13" xr:uid="{00000000-0002-0000-0700-000005000000}"/>
    <dataValidation allowBlank="1" showInputMessage="1" showErrorMessage="1" prompt="ときとう" sqref="E16" xr:uid="{00000000-0002-0000-0700-000006000000}"/>
    <dataValidation allowBlank="1" showInputMessage="1" showErrorMessage="1" prompt="ぜにがめ" sqref="E30" xr:uid="{00000000-0002-0000-0700-000007000000}"/>
    <dataValidation allowBlank="1" showInputMessage="1" showErrorMessage="1" prompt="ききょう" sqref="E29" xr:uid="{00000000-0002-0000-0700-000008000000}"/>
    <dataValidation allowBlank="1" showInputMessage="1" showErrorMessage="1" prompt="みなと" sqref="E28" xr:uid="{00000000-0002-0000-0700-000009000000}"/>
    <dataValidation allowBlank="1" showInputMessage="1" showErrorMessage="1" prompt="あさひおか" sqref="E27" xr:uid="{00000000-0002-0000-0700-00000A000000}"/>
    <dataValidation allowBlank="1" showInputMessage="1" showErrorMessage="1" prompt="きたみはら" sqref="E26" xr:uid="{00000000-0002-0000-0700-00000B000000}"/>
    <dataValidation allowBlank="1" showInputMessage="1" showErrorMessage="1" prompt="かみやま" sqref="E25" xr:uid="{00000000-0002-0000-0700-00000C000000}"/>
    <dataValidation allowBlank="1" showInputMessage="1" showErrorMessage="1" prompt="ほんどおり" sqref="E24" xr:uid="{00000000-0002-0000-0700-00000D000000}"/>
    <dataValidation allowBlank="1" showInputMessage="1" showErrorMessage="1" prompt="ひがしとみおか" sqref="E23" xr:uid="{00000000-0002-0000-0700-00000E000000}"/>
    <dataValidation allowBlank="1" showInputMessage="1" showErrorMessage="1" prompt="とみおか" sqref="E22" xr:uid="{00000000-0002-0000-0700-00000F000000}"/>
    <dataValidation allowBlank="1" showInputMessage="1" showErrorMessage="1" prompt="ふかぼり" sqref="E21" xr:uid="{00000000-0002-0000-0700-000010000000}"/>
    <dataValidation allowBlank="1" showInputMessage="1" showErrorMessage="1" prompt="ひよし" sqref="E20" xr:uid="{00000000-0002-0000-0700-000011000000}"/>
    <dataValidation allowBlank="1" showInputMessage="1" showErrorMessage="1" prompt="うえの" sqref="E19" xr:uid="{00000000-0002-0000-0700-000012000000}"/>
    <dataValidation allowBlank="1" showInputMessage="1" showErrorMessage="1" prompt="ゆのかわ" sqref="E18" xr:uid="{00000000-0002-0000-0700-000013000000}"/>
    <dataValidation allowBlank="1" showInputMessage="1" showErrorMessage="1" prompt="ほんちょう" sqref="E17" xr:uid="{00000000-0002-0000-0700-000014000000}"/>
    <dataValidation allowBlank="1" showInputMessage="1" showErrorMessage="1" prompt="ななえ" sqref="E38" xr:uid="{00000000-0002-0000-0700-000015000000}"/>
    <dataValidation allowBlank="1" showInputMessage="1" showErrorMessage="1" prompt="ちよだ" sqref="E37" xr:uid="{00000000-0002-0000-0700-000016000000}"/>
    <dataValidation allowBlank="1" showInputMessage="1" showErrorMessage="1" prompt="ひがしまえ" sqref="E36" xr:uid="{00000000-0002-0000-0700-000017000000}"/>
    <dataValidation allowBlank="1" showInputMessage="1" showErrorMessage="1" prompt="おおの" sqref="E34" xr:uid="{00000000-0002-0000-0700-000018000000}"/>
    <dataValidation allowBlank="1" showInputMessage="1" showErrorMessage="1" prompt="ななえはま" sqref="E33" xr:uid="{00000000-0002-0000-0700-000019000000}"/>
    <dataValidation allowBlank="1" showInputMessage="1" showErrorMessage="1" prompt="くねべつ" sqref="E32" xr:uid="{00000000-0002-0000-0700-00001A000000}"/>
    <dataValidation allowBlank="1" showInputMessage="1" showErrorMessage="1" prompt="かみいそ" sqref="E31" xr:uid="{00000000-0002-0000-0700-00001B000000}"/>
    <dataValidation allowBlank="1" showInputMessage="1" showErrorMessage="1" prompt="いちのわたり" sqref="E35" xr:uid="{00000000-0002-0000-0700-00001C00000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9E07F88E-A66C-41A6-843D-BFAA964EEA4A}">
      <formula1>43983</formula1>
    </dataValidation>
  </dataValidations>
  <hyperlinks>
    <hyperlink ref="AJ5" location="表紙!A1" display="表紙へ戻る" xr:uid="{ED477F65-3212-4AB3-8EBE-00B0C38680E3}"/>
    <hyperlink ref="AJ7" location="実施カレンダー!A1" display="実施カレンダー!A1" xr:uid="{F30B7472-37C7-4E0A-9C31-CC706BC53780}"/>
  </hyperlink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9438-9577-48FB-AE6A-F2EB16DBA7A5}">
  <sheetPr>
    <tabColor rgb="FF00B0F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1.66406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1" t="s">
        <v>464</v>
      </c>
      <c r="B2" s="1002"/>
      <c r="C2" s="1003" t="s">
        <v>465</v>
      </c>
      <c r="D2" s="1004"/>
      <c r="E2" s="1004"/>
      <c r="F2" s="1004"/>
      <c r="G2" s="1005"/>
      <c r="H2" s="381"/>
      <c r="I2" s="236"/>
      <c r="J2" s="324"/>
      <c r="K2" s="324"/>
      <c r="L2" s="926">
        <v>46174</v>
      </c>
      <c r="M2" s="926"/>
      <c r="N2" s="323" t="s">
        <v>466</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3" t="s">
        <v>106</v>
      </c>
      <c r="E4" s="914"/>
      <c r="F4" s="1007"/>
      <c r="G4" s="913" t="s">
        <v>107</v>
      </c>
      <c r="H4" s="914"/>
      <c r="I4" s="914"/>
      <c r="J4" s="914"/>
      <c r="K4" s="914"/>
      <c r="L4" s="914"/>
      <c r="M4" s="914"/>
      <c r="N4" s="914"/>
      <c r="O4" s="914"/>
      <c r="P4" s="914"/>
      <c r="Q4" s="914"/>
      <c r="R4" s="914"/>
      <c r="S4" s="914"/>
      <c r="T4" s="914"/>
      <c r="U4" s="1015" t="s">
        <v>108</v>
      </c>
      <c r="V4" s="914"/>
      <c r="W4" s="1007"/>
      <c r="X4" s="913" t="s">
        <v>109</v>
      </c>
      <c r="Y4" s="914"/>
      <c r="Z4" s="1010"/>
      <c r="AA4" s="315" t="s">
        <v>3</v>
      </c>
      <c r="AB4" s="380"/>
      <c r="AC4" s="380"/>
      <c r="AD4" s="1011" t="s">
        <v>110</v>
      </c>
      <c r="AE4" s="1011"/>
      <c r="AF4" s="1011"/>
      <c r="AG4" s="1011"/>
      <c r="AH4" s="313" t="s">
        <v>111</v>
      </c>
      <c r="AI4" s="216"/>
      <c r="AJ4" s="216"/>
      <c r="AK4" s="216"/>
      <c r="AL4" s="216"/>
    </row>
    <row r="5" spans="1:38" ht="24.75" customHeight="1" thickBot="1">
      <c r="A5" s="312"/>
      <c r="B5" s="311"/>
      <c r="C5" s="304"/>
      <c r="D5" s="871"/>
      <c r="E5" s="872"/>
      <c r="F5" s="872"/>
      <c r="G5" s="1030">
        <f>表紙!D6</f>
        <v>0</v>
      </c>
      <c r="H5" s="1031"/>
      <c r="I5" s="1031"/>
      <c r="J5" s="1031"/>
      <c r="K5" s="1031"/>
      <c r="L5" s="1031"/>
      <c r="M5" s="1031"/>
      <c r="N5" s="1031"/>
      <c r="O5" s="1031"/>
      <c r="P5" s="1031"/>
      <c r="Q5" s="1031"/>
      <c r="R5" s="1031"/>
      <c r="S5" s="1031"/>
      <c r="T5" s="1032"/>
      <c r="U5" s="865">
        <f>表紙!D7</f>
        <v>0</v>
      </c>
      <c r="V5" s="866"/>
      <c r="W5" s="866"/>
      <c r="X5" s="860">
        <f>表紙!D8</f>
        <v>0</v>
      </c>
      <c r="Y5" s="861"/>
      <c r="Z5" s="862"/>
      <c r="AA5" s="232">
        <f>表紙!K4</f>
        <v>0</v>
      </c>
      <c r="AB5" s="379"/>
      <c r="AC5" s="379"/>
      <c r="AD5" s="918">
        <f>表紙!L4</f>
        <v>0</v>
      </c>
      <c r="AE5" s="918"/>
      <c r="AF5" s="918"/>
      <c r="AG5" s="918"/>
      <c r="AH5" s="143">
        <f>表紙!P4</f>
        <v>0</v>
      </c>
      <c r="AI5" s="236"/>
      <c r="AJ5" s="847" t="s">
        <v>112</v>
      </c>
      <c r="AK5" s="847"/>
      <c r="AL5" s="847"/>
    </row>
    <row r="6" spans="1:38" ht="13.5" customHeight="1" thickTop="1">
      <c r="A6" s="310" t="s">
        <v>113</v>
      </c>
      <c r="B6" s="309"/>
      <c r="C6" s="378"/>
      <c r="D6" s="867" t="s">
        <v>356</v>
      </c>
      <c r="E6" s="859"/>
      <c r="F6" s="870"/>
      <c r="G6" s="1025" t="s">
        <v>357</v>
      </c>
      <c r="H6" s="1026"/>
      <c r="I6" s="1026"/>
      <c r="J6" s="1026"/>
      <c r="K6" s="1026"/>
      <c r="L6" s="1027"/>
      <c r="M6" s="1028" t="s">
        <v>358</v>
      </c>
      <c r="N6" s="1029"/>
      <c r="O6" s="216"/>
      <c r="P6" s="216"/>
      <c r="Q6" s="216"/>
      <c r="R6" s="216"/>
      <c r="S6" s="216"/>
      <c r="T6" s="216"/>
      <c r="U6" s="216"/>
      <c r="V6" s="216"/>
      <c r="W6" s="307"/>
      <c r="X6" s="913" t="s">
        <v>118</v>
      </c>
      <c r="Y6" s="914"/>
      <c r="Z6" s="914"/>
      <c r="AA6" s="995" t="s">
        <v>467</v>
      </c>
      <c r="AB6" s="996"/>
      <c r="AC6" s="996"/>
      <c r="AD6" s="996"/>
      <c r="AE6" s="996"/>
      <c r="AF6" s="996"/>
      <c r="AG6" s="996"/>
      <c r="AH6" s="997"/>
      <c r="AI6" s="216"/>
      <c r="AJ6" s="216"/>
      <c r="AK6" s="216"/>
      <c r="AL6" s="216"/>
    </row>
    <row r="7" spans="1:38" ht="24.75" customHeight="1" thickBot="1">
      <c r="A7" s="306"/>
      <c r="B7" s="305"/>
      <c r="C7" s="304"/>
      <c r="D7" s="989">
        <f>SUM(G7,M7)</f>
        <v>0</v>
      </c>
      <c r="E7" s="990"/>
      <c r="F7" s="1019"/>
      <c r="G7" s="989">
        <f>SUM(M36,AG11)</f>
        <v>0</v>
      </c>
      <c r="H7" s="990"/>
      <c r="I7" s="990"/>
      <c r="J7" s="990"/>
      <c r="K7" s="990"/>
      <c r="L7" s="1019"/>
      <c r="M7" s="1024">
        <f>SUM(N36,AH11)</f>
        <v>0</v>
      </c>
      <c r="N7" s="992"/>
      <c r="O7" s="993"/>
      <c r="P7" s="993"/>
      <c r="Q7" s="993"/>
      <c r="R7" s="993"/>
      <c r="S7" s="993"/>
      <c r="T7" s="993"/>
      <c r="U7" s="993"/>
      <c r="V7" s="993"/>
      <c r="W7" s="303"/>
      <c r="X7" s="879">
        <f>表紙!D9</f>
        <v>0</v>
      </c>
      <c r="Y7" s="880"/>
      <c r="Z7" s="880"/>
      <c r="AA7" s="885">
        <f>表紙!D10</f>
        <v>0</v>
      </c>
      <c r="AB7" s="866"/>
      <c r="AC7" s="866"/>
      <c r="AD7" s="866"/>
      <c r="AE7" s="866"/>
      <c r="AF7" s="866"/>
      <c r="AG7" s="866"/>
      <c r="AH7" s="886"/>
      <c r="AI7" s="236"/>
      <c r="AJ7" s="847" t="s">
        <v>120</v>
      </c>
      <c r="AK7" s="847"/>
      <c r="AL7" s="84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468</v>
      </c>
      <c r="B9" s="247"/>
      <c r="C9" s="247"/>
      <c r="D9" s="247"/>
      <c r="E9" s="247"/>
      <c r="F9" s="247"/>
      <c r="G9" s="247"/>
      <c r="H9" s="247"/>
      <c r="I9" s="298"/>
      <c r="J9" s="298"/>
      <c r="K9" s="298"/>
      <c r="L9" s="247"/>
      <c r="M9" s="247"/>
      <c r="N9" s="247"/>
      <c r="O9" s="247"/>
      <c r="P9" s="247"/>
      <c r="Q9" s="247"/>
      <c r="R9" s="247"/>
      <c r="S9" s="247"/>
      <c r="T9" s="247"/>
      <c r="U9" s="588" t="s">
        <v>469</v>
      </c>
      <c r="V9" s="588"/>
      <c r="W9" s="588"/>
      <c r="X9" s="588"/>
      <c r="Y9" s="588"/>
      <c r="Z9" s="588"/>
      <c r="AA9" s="247"/>
      <c r="AB9" s="247"/>
      <c r="AC9" s="247"/>
      <c r="AD9" s="247"/>
      <c r="AE9" s="247"/>
      <c r="AF9" s="247"/>
      <c r="AG9" s="247"/>
      <c r="AH9" s="247"/>
      <c r="AI9" s="216"/>
      <c r="AJ9" s="216"/>
      <c r="AK9" s="216"/>
      <c r="AL9" s="216"/>
    </row>
    <row r="10" spans="1:38" ht="15.75" customHeight="1">
      <c r="A10" s="933" t="s">
        <v>359</v>
      </c>
      <c r="B10" s="934"/>
      <c r="C10" s="988" t="s">
        <v>125</v>
      </c>
      <c r="D10" s="1033"/>
      <c r="E10" s="296" t="s">
        <v>126</v>
      </c>
      <c r="F10" s="470" t="s">
        <v>127</v>
      </c>
      <c r="G10" s="295" t="s">
        <v>128</v>
      </c>
      <c r="H10" s="293" t="s">
        <v>133</v>
      </c>
      <c r="I10" s="377"/>
      <c r="J10" s="377"/>
      <c r="K10" s="377"/>
      <c r="L10" s="293" t="s">
        <v>130</v>
      </c>
      <c r="M10" s="293" t="s">
        <v>470</v>
      </c>
      <c r="N10" s="376" t="s">
        <v>471</v>
      </c>
      <c r="O10" s="216"/>
      <c r="P10" s="216"/>
      <c r="Q10" s="216"/>
      <c r="R10" s="216"/>
      <c r="S10" s="216"/>
      <c r="T10" s="216"/>
      <c r="U10" s="933" t="s">
        <v>472</v>
      </c>
      <c r="V10" s="934"/>
      <c r="W10" s="988" t="s">
        <v>3</v>
      </c>
      <c r="X10" s="934"/>
      <c r="Y10" s="295" t="s">
        <v>473</v>
      </c>
      <c r="Z10" s="296" t="s">
        <v>18</v>
      </c>
      <c r="AA10" s="295" t="s">
        <v>19</v>
      </c>
      <c r="AB10" s="293" t="s">
        <v>133</v>
      </c>
      <c r="AC10" s="294"/>
      <c r="AD10" s="294"/>
      <c r="AE10" s="294"/>
      <c r="AF10" s="293" t="s">
        <v>130</v>
      </c>
      <c r="AG10" s="746" t="s">
        <v>470</v>
      </c>
      <c r="AH10" s="376" t="s">
        <v>471</v>
      </c>
      <c r="AI10" s="216"/>
      <c r="AJ10" s="216"/>
      <c r="AK10" s="216"/>
      <c r="AL10" s="216"/>
    </row>
    <row r="11" spans="1:38" ht="15.75" customHeight="1" thickBot="1">
      <c r="A11" s="998" t="s">
        <v>474</v>
      </c>
      <c r="B11" s="999"/>
      <c r="C11" s="986">
        <v>44020</v>
      </c>
      <c r="D11" s="987"/>
      <c r="E11" s="472" t="s">
        <v>475</v>
      </c>
      <c r="F11" s="415">
        <v>3200</v>
      </c>
      <c r="G11" s="415">
        <v>6785</v>
      </c>
      <c r="H11" s="290" t="s">
        <v>476</v>
      </c>
      <c r="I11" s="289"/>
      <c r="J11" s="289"/>
      <c r="K11" s="289"/>
      <c r="L11" s="375">
        <f>SUM(M11,N11)</f>
        <v>0</v>
      </c>
      <c r="M11" s="374"/>
      <c r="N11" s="373"/>
      <c r="O11" s="342" t="s">
        <v>477</v>
      </c>
      <c r="P11" s="236" t="s">
        <v>478</v>
      </c>
      <c r="Q11" s="355"/>
      <c r="R11" s="257"/>
      <c r="S11" s="216"/>
      <c r="T11" s="216"/>
      <c r="U11" s="1038" t="s">
        <v>479</v>
      </c>
      <c r="V11" s="1039"/>
      <c r="W11" s="1034">
        <v>18030</v>
      </c>
      <c r="X11" s="1035"/>
      <c r="Y11" s="726" t="s">
        <v>480</v>
      </c>
      <c r="Z11" s="454">
        <v>1775</v>
      </c>
      <c r="AA11" s="454">
        <v>1070</v>
      </c>
      <c r="AB11" s="372" t="s">
        <v>481</v>
      </c>
      <c r="AC11" s="371"/>
      <c r="AD11" s="371"/>
      <c r="AE11" s="371"/>
      <c r="AF11" s="370">
        <f>SUM(AG11,AH11)</f>
        <v>0</v>
      </c>
      <c r="AG11" s="747"/>
      <c r="AH11" s="369"/>
      <c r="AI11" s="368" t="s">
        <v>477</v>
      </c>
      <c r="AJ11" s="257"/>
      <c r="AK11" s="216"/>
      <c r="AL11" s="216"/>
    </row>
    <row r="12" spans="1:38" ht="15.75" customHeight="1">
      <c r="A12" s="972"/>
      <c r="B12" s="973"/>
      <c r="C12" s="978">
        <v>44030</v>
      </c>
      <c r="D12" s="979"/>
      <c r="E12" s="356" t="s">
        <v>482</v>
      </c>
      <c r="F12" s="415">
        <v>1490</v>
      </c>
      <c r="G12" s="415">
        <v>3610</v>
      </c>
      <c r="H12" s="275" t="s">
        <v>483</v>
      </c>
      <c r="I12" s="274"/>
      <c r="J12" s="274"/>
      <c r="K12" s="274"/>
      <c r="L12" s="254">
        <f t="shared" ref="L12:L23" si="0">SUM(M12,N12)</f>
        <v>0</v>
      </c>
      <c r="M12" s="350"/>
      <c r="N12" s="357"/>
      <c r="O12" s="342" t="s">
        <v>477</v>
      </c>
      <c r="P12" s="236" t="s">
        <v>484</v>
      </c>
      <c r="Q12" s="355"/>
      <c r="R12" s="257"/>
      <c r="S12" s="216"/>
      <c r="T12" s="216"/>
      <c r="U12" s="216" t="s">
        <v>485</v>
      </c>
      <c r="V12" s="236"/>
      <c r="W12" s="367"/>
      <c r="X12" s="367"/>
      <c r="Y12" s="247"/>
      <c r="Z12" s="366"/>
      <c r="AA12" s="366"/>
      <c r="AB12" s="263"/>
      <c r="AC12" s="263"/>
      <c r="AD12" s="263"/>
      <c r="AE12" s="263"/>
      <c r="AF12" s="263"/>
      <c r="AG12" s="263"/>
      <c r="AH12" s="263"/>
      <c r="AI12" s="216"/>
      <c r="AJ12" s="257"/>
      <c r="AK12" s="216"/>
      <c r="AL12" s="216"/>
    </row>
    <row r="13" spans="1:38" ht="15.75" customHeight="1">
      <c r="A13" s="972"/>
      <c r="B13" s="973"/>
      <c r="C13" s="978">
        <v>44040</v>
      </c>
      <c r="D13" s="979"/>
      <c r="E13" s="356" t="s">
        <v>486</v>
      </c>
      <c r="F13" s="415">
        <v>3305</v>
      </c>
      <c r="G13" s="415">
        <v>6445</v>
      </c>
      <c r="H13" s="275" t="s">
        <v>487</v>
      </c>
      <c r="I13" s="274"/>
      <c r="J13" s="274"/>
      <c r="K13" s="274"/>
      <c r="L13" s="254">
        <f t="shared" si="0"/>
        <v>0</v>
      </c>
      <c r="M13" s="350"/>
      <c r="N13" s="357"/>
      <c r="O13" s="342" t="s">
        <v>477</v>
      </c>
      <c r="P13" s="236" t="s">
        <v>488</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72"/>
      <c r="B14" s="973"/>
      <c r="C14" s="978">
        <v>44050</v>
      </c>
      <c r="D14" s="979"/>
      <c r="E14" s="356" t="s">
        <v>489</v>
      </c>
      <c r="F14" s="415">
        <v>2240</v>
      </c>
      <c r="G14" s="415">
        <v>5020</v>
      </c>
      <c r="H14" s="275" t="s">
        <v>490</v>
      </c>
      <c r="I14" s="274"/>
      <c r="J14" s="274"/>
      <c r="K14" s="274"/>
      <c r="L14" s="254">
        <f t="shared" si="0"/>
        <v>0</v>
      </c>
      <c r="M14" s="350"/>
      <c r="N14" s="357"/>
      <c r="O14" s="342" t="s">
        <v>477</v>
      </c>
      <c r="P14" s="236" t="s">
        <v>491</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72"/>
      <c r="B15" s="973"/>
      <c r="C15" s="978">
        <v>44060</v>
      </c>
      <c r="D15" s="979"/>
      <c r="E15" s="356" t="s">
        <v>492</v>
      </c>
      <c r="F15" s="415">
        <v>3580</v>
      </c>
      <c r="G15" s="415">
        <v>8700</v>
      </c>
      <c r="H15" s="275" t="s">
        <v>493</v>
      </c>
      <c r="I15" s="274"/>
      <c r="J15" s="274"/>
      <c r="K15" s="274"/>
      <c r="L15" s="254">
        <f t="shared" si="0"/>
        <v>0</v>
      </c>
      <c r="M15" s="350"/>
      <c r="N15" s="357"/>
      <c r="O15" s="342" t="s">
        <v>477</v>
      </c>
      <c r="P15" s="236" t="s">
        <v>494</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72"/>
      <c r="B16" s="973"/>
      <c r="C16" s="978">
        <v>44185</v>
      </c>
      <c r="D16" s="979"/>
      <c r="E16" s="356" t="s">
        <v>495</v>
      </c>
      <c r="F16" s="415">
        <v>1865</v>
      </c>
      <c r="G16" s="415">
        <v>4765</v>
      </c>
      <c r="H16" s="275" t="s">
        <v>496</v>
      </c>
      <c r="I16" s="274"/>
      <c r="J16" s="274"/>
      <c r="K16" s="274"/>
      <c r="L16" s="254">
        <f t="shared" si="0"/>
        <v>0</v>
      </c>
      <c r="M16" s="350"/>
      <c r="N16" s="357"/>
      <c r="O16" s="342" t="s">
        <v>477</v>
      </c>
      <c r="P16" s="236" t="s">
        <v>497</v>
      </c>
      <c r="Q16" s="355"/>
      <c r="R16" s="257"/>
      <c r="S16" s="216"/>
      <c r="T16" s="216"/>
      <c r="U16" s="236"/>
      <c r="V16" s="236"/>
      <c r="W16" s="447"/>
      <c r="X16" s="367"/>
      <c r="Y16" s="247"/>
      <c r="Z16" s="366"/>
      <c r="AA16" s="366"/>
      <c r="AB16" s="263"/>
      <c r="AC16" s="263"/>
      <c r="AD16" s="263"/>
      <c r="AE16" s="263"/>
      <c r="AF16" s="263"/>
      <c r="AG16" s="263"/>
      <c r="AH16" s="263"/>
      <c r="AI16" s="216"/>
      <c r="AJ16" s="257"/>
      <c r="AK16" s="216"/>
      <c r="AL16" s="216"/>
    </row>
    <row r="17" spans="1:59" ht="15.75" customHeight="1">
      <c r="A17" s="972"/>
      <c r="B17" s="973"/>
      <c r="C17" s="982">
        <v>44080</v>
      </c>
      <c r="D17" s="983"/>
      <c r="E17" s="249" t="s">
        <v>498</v>
      </c>
      <c r="F17" s="1022" t="s">
        <v>499</v>
      </c>
      <c r="G17" s="1022">
        <v>0</v>
      </c>
      <c r="H17" s="1022" t="s">
        <v>500</v>
      </c>
      <c r="I17" s="1022"/>
      <c r="J17" s="1022"/>
      <c r="K17" s="1022"/>
      <c r="L17" s="1022">
        <f t="shared" si="0"/>
        <v>0</v>
      </c>
      <c r="M17" s="1022"/>
      <c r="N17" s="1023"/>
      <c r="O17" s="342" t="s">
        <v>477</v>
      </c>
      <c r="P17" s="236" t="s">
        <v>501</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72"/>
      <c r="B18" s="973"/>
      <c r="C18" s="978">
        <v>44090</v>
      </c>
      <c r="D18" s="979"/>
      <c r="E18" s="356" t="s">
        <v>502</v>
      </c>
      <c r="F18" s="415">
        <v>3985</v>
      </c>
      <c r="G18" s="415">
        <v>5815</v>
      </c>
      <c r="H18" s="275" t="s">
        <v>503</v>
      </c>
      <c r="I18" s="274"/>
      <c r="J18" s="274"/>
      <c r="K18" s="274"/>
      <c r="L18" s="254">
        <f t="shared" si="0"/>
        <v>0</v>
      </c>
      <c r="M18" s="350"/>
      <c r="N18" s="357"/>
      <c r="O18" s="342" t="s">
        <v>477</v>
      </c>
      <c r="P18" s="236" t="s">
        <v>504</v>
      </c>
      <c r="Q18" s="355"/>
      <c r="R18" s="257"/>
      <c r="S18" s="216"/>
      <c r="T18" s="216"/>
      <c r="U18" s="216"/>
      <c r="V18" s="216"/>
      <c r="W18" s="363"/>
      <c r="X18" s="363"/>
      <c r="Y18" s="216"/>
      <c r="Z18" s="352"/>
      <c r="AA18" s="352"/>
      <c r="AB18" s="136"/>
      <c r="AC18" s="136"/>
      <c r="AD18" s="136"/>
      <c r="AE18" s="136"/>
      <c r="AF18" s="136"/>
      <c r="AG18" s="136"/>
      <c r="AH18" s="136"/>
      <c r="AI18" s="216"/>
      <c r="AJ18" s="257"/>
      <c r="AK18" s="216"/>
      <c r="AL18" s="216"/>
    </row>
    <row r="19" spans="1:59" ht="15.75" customHeight="1">
      <c r="A19" s="972"/>
      <c r="B19" s="973"/>
      <c r="C19" s="978">
        <v>44100</v>
      </c>
      <c r="D19" s="979"/>
      <c r="E19" s="356" t="s">
        <v>505</v>
      </c>
      <c r="F19" s="415">
        <v>1830</v>
      </c>
      <c r="G19" s="415">
        <v>3390</v>
      </c>
      <c r="H19" s="275" t="s">
        <v>506</v>
      </c>
      <c r="I19" s="274"/>
      <c r="J19" s="274"/>
      <c r="K19" s="274"/>
      <c r="L19" s="254">
        <f t="shared" si="0"/>
        <v>0</v>
      </c>
      <c r="M19" s="350"/>
      <c r="N19" s="349"/>
      <c r="O19" s="342" t="s">
        <v>477</v>
      </c>
      <c r="P19" s="236" t="s">
        <v>507</v>
      </c>
      <c r="Q19" s="355"/>
      <c r="R19" s="257"/>
      <c r="S19" s="216"/>
      <c r="T19" s="216"/>
      <c r="U19" s="216"/>
      <c r="V19" s="216"/>
      <c r="W19" s="446"/>
      <c r="X19" s="363"/>
      <c r="Y19" s="216"/>
      <c r="Z19" s="352"/>
      <c r="AA19" s="352"/>
      <c r="AB19" s="136"/>
      <c r="AC19" s="136"/>
      <c r="AD19" s="136"/>
      <c r="AE19" s="136"/>
      <c r="AF19" s="136"/>
      <c r="AG19" s="136"/>
      <c r="AH19" s="136"/>
      <c r="AI19" s="216"/>
      <c r="AJ19" s="257"/>
      <c r="AK19" s="216"/>
      <c r="AL19" s="216"/>
    </row>
    <row r="20" spans="1:59" ht="15.75" customHeight="1">
      <c r="A20" s="972"/>
      <c r="B20" s="973"/>
      <c r="C20" s="978">
        <v>44110</v>
      </c>
      <c r="D20" s="979"/>
      <c r="E20" s="356" t="s">
        <v>508</v>
      </c>
      <c r="F20" s="415">
        <v>2515</v>
      </c>
      <c r="G20" s="415">
        <v>3430</v>
      </c>
      <c r="H20" s="275" t="s">
        <v>509</v>
      </c>
      <c r="I20" s="274"/>
      <c r="J20" s="274"/>
      <c r="K20" s="274"/>
      <c r="L20" s="254">
        <f t="shared" si="0"/>
        <v>0</v>
      </c>
      <c r="M20" s="350"/>
      <c r="N20" s="349"/>
      <c r="O20" s="342" t="s">
        <v>477</v>
      </c>
      <c r="P20" s="236" t="s">
        <v>510</v>
      </c>
      <c r="Q20" s="355"/>
      <c r="R20" s="257"/>
      <c r="S20" s="216"/>
      <c r="T20" s="216"/>
      <c r="U20" s="216"/>
      <c r="V20" s="216"/>
      <c r="W20" s="363"/>
      <c r="X20" s="363"/>
      <c r="Y20" s="216"/>
      <c r="Z20" s="352"/>
      <c r="AA20" s="352"/>
      <c r="AB20" s="136"/>
      <c r="AC20" s="136"/>
      <c r="AD20" s="136"/>
      <c r="AE20" s="136"/>
      <c r="AF20" s="136"/>
      <c r="AG20" s="136"/>
      <c r="AH20" s="136"/>
      <c r="AI20" s="216"/>
      <c r="AJ20" s="257"/>
      <c r="AK20" s="216"/>
      <c r="AL20" s="216"/>
    </row>
    <row r="21" spans="1:59" ht="15.75" customHeight="1">
      <c r="A21" s="972"/>
      <c r="B21" s="973"/>
      <c r="C21" s="976">
        <v>44120</v>
      </c>
      <c r="D21" s="977"/>
      <c r="E21" s="356" t="s">
        <v>511</v>
      </c>
      <c r="F21" s="415">
        <v>3030</v>
      </c>
      <c r="G21" s="415">
        <v>5080</v>
      </c>
      <c r="H21" s="281" t="s">
        <v>512</v>
      </c>
      <c r="I21" s="270"/>
      <c r="J21" s="270"/>
      <c r="K21" s="270"/>
      <c r="L21" s="268">
        <f t="shared" si="0"/>
        <v>0</v>
      </c>
      <c r="M21" s="365"/>
      <c r="N21" s="357"/>
      <c r="O21" s="342" t="s">
        <v>477</v>
      </c>
      <c r="P21" s="236" t="s">
        <v>513</v>
      </c>
      <c r="Q21" s="355"/>
      <c r="R21" s="257"/>
      <c r="S21" s="216"/>
      <c r="T21" s="216"/>
      <c r="U21" s="216"/>
      <c r="V21" s="216"/>
      <c r="W21" s="363"/>
      <c r="X21" s="363"/>
      <c r="Y21" s="364"/>
      <c r="Z21" s="352"/>
      <c r="AA21" s="352"/>
      <c r="AB21" s="136"/>
      <c r="AC21" s="136"/>
      <c r="AD21" s="136"/>
      <c r="AE21" s="136"/>
      <c r="AF21" s="136"/>
      <c r="AG21" s="136"/>
      <c r="AH21" s="136"/>
      <c r="AI21" s="216"/>
      <c r="AJ21" s="257"/>
      <c r="AK21" s="216"/>
      <c r="AL21" s="216"/>
    </row>
    <row r="22" spans="1:59" ht="15.75" customHeight="1">
      <c r="A22" s="972"/>
      <c r="B22" s="973"/>
      <c r="C22" s="978">
        <v>44130</v>
      </c>
      <c r="D22" s="979"/>
      <c r="E22" s="356" t="s">
        <v>514</v>
      </c>
      <c r="F22" s="415">
        <v>2125</v>
      </c>
      <c r="G22" s="415">
        <v>3475</v>
      </c>
      <c r="H22" s="275" t="s">
        <v>515</v>
      </c>
      <c r="I22" s="274"/>
      <c r="J22" s="274"/>
      <c r="K22" s="274"/>
      <c r="L22" s="254">
        <f t="shared" si="0"/>
        <v>0</v>
      </c>
      <c r="M22" s="350"/>
      <c r="N22" s="357"/>
      <c r="O22" s="342" t="s">
        <v>477</v>
      </c>
      <c r="P22" s="236" t="s">
        <v>516</v>
      </c>
      <c r="Q22" s="355"/>
      <c r="R22" s="257"/>
      <c r="S22" s="216"/>
      <c r="T22" s="216"/>
      <c r="U22" s="216"/>
      <c r="V22" s="216"/>
      <c r="W22" s="363"/>
      <c r="X22" s="363"/>
      <c r="Y22" s="216"/>
      <c r="Z22" s="352"/>
      <c r="AA22" s="352"/>
      <c r="AB22" s="136"/>
      <c r="AC22" s="136"/>
      <c r="AD22" s="136"/>
      <c r="AE22" s="136"/>
      <c r="AF22" s="136"/>
      <c r="AG22" s="136"/>
      <c r="AH22" s="136"/>
      <c r="AI22" s="216"/>
      <c r="AJ22" s="257"/>
      <c r="AK22" s="216"/>
      <c r="AL22" s="216"/>
    </row>
    <row r="23" spans="1:59" ht="15.75" customHeight="1">
      <c r="A23" s="972"/>
      <c r="B23" s="973"/>
      <c r="C23" s="978">
        <v>44140</v>
      </c>
      <c r="D23" s="979"/>
      <c r="E23" s="356" t="s">
        <v>517</v>
      </c>
      <c r="F23" s="415">
        <v>4005</v>
      </c>
      <c r="G23" s="415">
        <v>5930</v>
      </c>
      <c r="H23" s="275" t="s">
        <v>518</v>
      </c>
      <c r="I23" s="274"/>
      <c r="J23" s="274"/>
      <c r="K23" s="274"/>
      <c r="L23" s="254">
        <f t="shared" si="0"/>
        <v>0</v>
      </c>
      <c r="M23" s="350"/>
      <c r="N23" s="357"/>
      <c r="O23" s="342" t="s">
        <v>477</v>
      </c>
      <c r="P23" s="236" t="s">
        <v>519</v>
      </c>
      <c r="Q23" s="355"/>
      <c r="R23" s="257"/>
      <c r="S23" s="216"/>
      <c r="T23" s="216"/>
      <c r="U23" s="362" t="s">
        <v>520</v>
      </c>
      <c r="V23" s="360"/>
      <c r="W23" s="361"/>
      <c r="X23" s="361"/>
      <c r="Y23" s="360"/>
      <c r="Z23" s="359"/>
      <c r="AA23" s="359"/>
      <c r="AB23" s="358"/>
      <c r="AC23" s="358"/>
      <c r="AD23" s="358"/>
      <c r="AE23" s="358"/>
      <c r="AF23" s="358"/>
      <c r="AG23" s="358"/>
      <c r="AH23" s="358"/>
      <c r="AI23" s="216"/>
      <c r="AJ23" s="257"/>
      <c r="AK23" s="216"/>
      <c r="AL23" s="216"/>
    </row>
    <row r="24" spans="1:59" ht="15.75" customHeight="1">
      <c r="A24" s="972"/>
      <c r="B24" s="973"/>
      <c r="C24" s="982">
        <v>44150</v>
      </c>
      <c r="D24" s="983"/>
      <c r="E24" s="471" t="s">
        <v>521</v>
      </c>
      <c r="F24" s="1020" t="s">
        <v>522</v>
      </c>
      <c r="G24" s="1020"/>
      <c r="H24" s="1020"/>
      <c r="I24" s="1020"/>
      <c r="J24" s="1020"/>
      <c r="K24" s="1020"/>
      <c r="L24" s="1020"/>
      <c r="M24" s="1020"/>
      <c r="N24" s="1021"/>
      <c r="O24" s="342"/>
      <c r="P24" s="236" t="s">
        <v>523</v>
      </c>
      <c r="Q24" s="355"/>
      <c r="R24" s="257"/>
      <c r="S24" s="216"/>
      <c r="T24" s="216"/>
      <c r="U24" s="216"/>
      <c r="V24" s="216"/>
      <c r="W24" s="216"/>
      <c r="X24" s="216"/>
      <c r="Y24" s="216"/>
      <c r="Z24" s="216"/>
      <c r="AA24" s="216"/>
      <c r="AB24" s="216"/>
      <c r="AC24" s="216"/>
      <c r="AD24" s="216"/>
      <c r="AE24" s="216"/>
      <c r="AF24" s="216"/>
      <c r="AG24" s="216"/>
      <c r="AH24" s="216"/>
      <c r="AI24" s="216"/>
      <c r="AJ24" s="257"/>
      <c r="AK24" s="216"/>
      <c r="AL24" s="216"/>
    </row>
    <row r="25" spans="1:59" ht="15.75" customHeight="1">
      <c r="A25" s="972"/>
      <c r="B25" s="973"/>
      <c r="C25" s="978">
        <v>44155</v>
      </c>
      <c r="D25" s="979"/>
      <c r="E25" s="458" t="s">
        <v>524</v>
      </c>
      <c r="F25" s="415">
        <v>2855</v>
      </c>
      <c r="G25" s="415">
        <v>3295</v>
      </c>
      <c r="H25" s="275" t="s">
        <v>525</v>
      </c>
      <c r="I25" s="274"/>
      <c r="J25" s="274"/>
      <c r="K25" s="274"/>
      <c r="L25" s="254">
        <f t="shared" ref="L25:L32" si="1">SUM(M25,N25)</f>
        <v>0</v>
      </c>
      <c r="M25" s="350"/>
      <c r="N25" s="357"/>
      <c r="O25" s="342" t="s">
        <v>477</v>
      </c>
      <c r="P25" s="236" t="s">
        <v>526</v>
      </c>
      <c r="Q25" s="355"/>
      <c r="R25" s="257"/>
      <c r="S25" s="216"/>
      <c r="T25" s="216"/>
      <c r="U25" s="216"/>
      <c r="V25" s="216"/>
      <c r="W25" s="216"/>
      <c r="X25" s="216"/>
      <c r="Y25" s="216"/>
      <c r="Z25" s="216"/>
      <c r="AA25" s="216"/>
      <c r="AB25" s="216"/>
      <c r="AC25" s="216"/>
      <c r="AD25" s="216"/>
      <c r="AE25" s="216"/>
      <c r="AF25" s="216"/>
      <c r="AG25" s="216"/>
      <c r="AH25" s="216"/>
      <c r="AI25" s="216"/>
      <c r="AJ25" s="257"/>
      <c r="AK25" s="216"/>
      <c r="AL25" s="216"/>
    </row>
    <row r="26" spans="1:59" ht="15.75" customHeight="1">
      <c r="A26" s="972"/>
      <c r="B26" s="973"/>
      <c r="C26" s="1000">
        <v>44160</v>
      </c>
      <c r="D26" s="978"/>
      <c r="E26" s="356" t="s">
        <v>527</v>
      </c>
      <c r="F26" s="415">
        <v>5020</v>
      </c>
      <c r="G26" s="415">
        <v>7780</v>
      </c>
      <c r="H26" s="278" t="s">
        <v>528</v>
      </c>
      <c r="I26" s="277"/>
      <c r="J26" s="277"/>
      <c r="K26" s="277"/>
      <c r="L26" s="254">
        <f t="shared" si="1"/>
        <v>0</v>
      </c>
      <c r="M26" s="350"/>
      <c r="N26" s="349"/>
      <c r="O26" s="342" t="s">
        <v>477</v>
      </c>
      <c r="P26" s="236" t="s">
        <v>529</v>
      </c>
      <c r="Q26" s="355"/>
      <c r="R26" s="257"/>
      <c r="S26" s="216"/>
      <c r="T26" s="216"/>
      <c r="U26" s="216"/>
      <c r="V26" s="216"/>
      <c r="W26" s="216"/>
      <c r="X26" s="216"/>
      <c r="Y26" s="216"/>
      <c r="Z26" s="216"/>
      <c r="AA26" s="216"/>
      <c r="AB26" s="216"/>
      <c r="AC26" s="216"/>
      <c r="AD26" s="216"/>
      <c r="AE26" s="216"/>
      <c r="AF26" s="216"/>
      <c r="AG26" s="216"/>
      <c r="AH26" s="216"/>
      <c r="AI26" s="216"/>
      <c r="AJ26" s="257"/>
      <c r="AK26" s="216"/>
      <c r="AL26" s="216"/>
    </row>
    <row r="27" spans="1:59" ht="15.75" customHeight="1">
      <c r="A27" s="972"/>
      <c r="B27" s="973"/>
      <c r="C27" s="1000">
        <v>44170</v>
      </c>
      <c r="D27" s="978"/>
      <c r="E27" s="356" t="s">
        <v>530</v>
      </c>
      <c r="F27" s="415">
        <v>2910</v>
      </c>
      <c r="G27" s="415">
        <v>4015</v>
      </c>
      <c r="H27" s="275" t="s">
        <v>531</v>
      </c>
      <c r="I27" s="274"/>
      <c r="J27" s="274"/>
      <c r="K27" s="273"/>
      <c r="L27" s="254">
        <f t="shared" si="1"/>
        <v>0</v>
      </c>
      <c r="M27" s="350"/>
      <c r="N27" s="349"/>
      <c r="O27" s="342" t="s">
        <v>477</v>
      </c>
      <c r="P27" s="236" t="s">
        <v>532</v>
      </c>
      <c r="Q27" s="355"/>
      <c r="R27" s="257"/>
      <c r="S27" s="216"/>
      <c r="T27" s="216"/>
      <c r="U27" s="216"/>
      <c r="V27" s="216"/>
      <c r="W27" s="216"/>
      <c r="X27" s="216"/>
      <c r="Y27" s="216"/>
      <c r="Z27" s="216"/>
      <c r="AA27" s="216"/>
      <c r="AB27" s="216"/>
      <c r="AC27" s="216"/>
      <c r="AD27" s="216"/>
      <c r="AE27" s="216"/>
      <c r="AF27" s="216"/>
      <c r="AG27" s="216"/>
      <c r="AH27" s="216"/>
      <c r="AI27" s="216"/>
      <c r="AJ27" s="257"/>
      <c r="AK27" s="216"/>
      <c r="AL27" s="216"/>
    </row>
    <row r="28" spans="1:59" ht="15.75" customHeight="1">
      <c r="A28" s="972"/>
      <c r="B28" s="973"/>
      <c r="C28" s="1000">
        <v>44180</v>
      </c>
      <c r="D28" s="978"/>
      <c r="E28" s="356" t="s">
        <v>533</v>
      </c>
      <c r="F28" s="415">
        <v>2785</v>
      </c>
      <c r="G28" s="415">
        <v>5750</v>
      </c>
      <c r="H28" s="275" t="s">
        <v>534</v>
      </c>
      <c r="I28" s="274"/>
      <c r="J28" s="274"/>
      <c r="K28" s="273"/>
      <c r="L28" s="254">
        <f t="shared" si="1"/>
        <v>0</v>
      </c>
      <c r="M28" s="350"/>
      <c r="N28" s="349"/>
      <c r="O28" s="342" t="s">
        <v>477</v>
      </c>
      <c r="P28" s="236" t="s">
        <v>535</v>
      </c>
      <c r="Q28" s="355"/>
      <c r="R28" s="257"/>
      <c r="S28" s="216"/>
      <c r="T28" s="216"/>
      <c r="U28" s="216"/>
      <c r="V28" s="216"/>
      <c r="W28" s="216"/>
      <c r="X28" s="216"/>
      <c r="Y28" s="216"/>
      <c r="Z28" s="216"/>
      <c r="AA28" s="216"/>
      <c r="AB28" s="216"/>
      <c r="AC28" s="216"/>
      <c r="AD28" s="216"/>
      <c r="AE28" s="216"/>
      <c r="AF28" s="216"/>
      <c r="AG28" s="216"/>
      <c r="AH28" s="216"/>
      <c r="AI28" s="216"/>
      <c r="AJ28" s="257"/>
      <c r="AK28" s="216"/>
      <c r="AL28" s="216"/>
    </row>
    <row r="29" spans="1:59" ht="15.75" customHeight="1">
      <c r="A29" s="972"/>
      <c r="B29" s="973"/>
      <c r="C29" s="1000">
        <v>44190</v>
      </c>
      <c r="D29" s="978"/>
      <c r="E29" s="356" t="s">
        <v>536</v>
      </c>
      <c r="F29" s="415">
        <v>2305</v>
      </c>
      <c r="G29" s="415">
        <v>2440</v>
      </c>
      <c r="H29" s="271" t="s">
        <v>537</v>
      </c>
      <c r="I29" s="270"/>
      <c r="J29" s="270"/>
      <c r="K29" s="270"/>
      <c r="L29" s="254">
        <f t="shared" si="1"/>
        <v>0</v>
      </c>
      <c r="M29" s="350"/>
      <c r="N29" s="349"/>
      <c r="O29" s="342" t="s">
        <v>477</v>
      </c>
      <c r="P29" s="236" t="s">
        <v>538</v>
      </c>
      <c r="Q29" s="355"/>
      <c r="R29" s="257"/>
      <c r="S29" s="216"/>
      <c r="T29" s="216"/>
      <c r="U29" s="216"/>
      <c r="V29" s="216"/>
      <c r="W29" s="216"/>
      <c r="X29" s="216"/>
      <c r="Y29" s="216"/>
      <c r="Z29" s="216"/>
      <c r="AA29" s="216"/>
      <c r="AB29" s="216"/>
      <c r="AC29" s="216"/>
      <c r="AD29" s="216"/>
      <c r="AE29" s="216"/>
      <c r="AF29" s="216"/>
      <c r="AG29" s="216"/>
      <c r="AH29" s="216"/>
      <c r="AI29" s="216"/>
      <c r="AJ29" s="257"/>
      <c r="AK29" s="216"/>
      <c r="AL29" s="216"/>
    </row>
    <row r="30" spans="1:59" ht="15.75" customHeight="1">
      <c r="A30" s="972"/>
      <c r="B30" s="973"/>
      <c r="C30" s="978">
        <v>44200</v>
      </c>
      <c r="D30" s="979"/>
      <c r="E30" s="356" t="s">
        <v>539</v>
      </c>
      <c r="F30" s="415">
        <v>1920</v>
      </c>
      <c r="G30" s="415">
        <v>1940</v>
      </c>
      <c r="H30" s="271" t="s">
        <v>540</v>
      </c>
      <c r="I30" s="270"/>
      <c r="J30" s="270"/>
      <c r="K30" s="270"/>
      <c r="L30" s="254">
        <f t="shared" si="1"/>
        <v>0</v>
      </c>
      <c r="M30" s="350"/>
      <c r="N30" s="349"/>
      <c r="O30" s="342" t="s">
        <v>477</v>
      </c>
      <c r="P30" s="236" t="s">
        <v>541</v>
      </c>
      <c r="Q30" s="355"/>
      <c r="R30" s="257"/>
      <c r="S30" s="216"/>
      <c r="T30" s="216"/>
      <c r="U30" s="216"/>
      <c r="V30" s="216"/>
      <c r="W30" s="216"/>
      <c r="X30" s="216"/>
      <c r="Y30" s="216"/>
      <c r="Z30" s="216"/>
      <c r="AA30" s="216"/>
      <c r="AB30" s="216"/>
      <c r="AC30" s="216"/>
      <c r="AD30" s="216"/>
      <c r="AE30" s="216"/>
      <c r="AF30" s="216"/>
      <c r="AG30" s="216"/>
      <c r="AH30" s="216"/>
      <c r="AI30" s="216"/>
      <c r="AJ30" s="257"/>
      <c r="AK30" s="216"/>
      <c r="AL30" s="216"/>
      <c r="AN30" s="994"/>
      <c r="AO30" s="994"/>
      <c r="AW30" s="994"/>
      <c r="AX30" s="994"/>
      <c r="BF30" s="994"/>
      <c r="BG30" s="994"/>
    </row>
    <row r="31" spans="1:59" ht="15.75" customHeight="1">
      <c r="A31" s="972"/>
      <c r="B31" s="973"/>
      <c r="C31" s="978">
        <v>44210</v>
      </c>
      <c r="D31" s="979"/>
      <c r="E31" s="356" t="s">
        <v>542</v>
      </c>
      <c r="F31" s="415">
        <v>2200</v>
      </c>
      <c r="G31" s="415">
        <v>3010</v>
      </c>
      <c r="H31" s="271" t="s">
        <v>543</v>
      </c>
      <c r="I31" s="270"/>
      <c r="J31" s="270"/>
      <c r="K31" s="270"/>
      <c r="L31" s="254">
        <f t="shared" si="1"/>
        <v>0</v>
      </c>
      <c r="M31" s="350"/>
      <c r="N31" s="349"/>
      <c r="O31" s="342" t="s">
        <v>477</v>
      </c>
      <c r="P31" s="236" t="s">
        <v>544</v>
      </c>
      <c r="Q31" s="355"/>
      <c r="R31" s="257"/>
      <c r="S31" s="216"/>
      <c r="T31" s="216"/>
      <c r="U31" s="216"/>
      <c r="V31" s="216"/>
      <c r="W31" s="216"/>
      <c r="X31" s="216"/>
      <c r="Y31" s="216"/>
      <c r="Z31" s="216"/>
      <c r="AA31" s="216"/>
      <c r="AB31" s="216"/>
      <c r="AC31" s="216"/>
      <c r="AD31" s="216"/>
      <c r="AE31" s="216"/>
      <c r="AF31" s="216"/>
      <c r="AG31" s="216"/>
      <c r="AH31" s="216"/>
      <c r="AI31" s="216"/>
      <c r="AJ31" s="257"/>
      <c r="AK31" s="216"/>
      <c r="AL31" s="216"/>
    </row>
    <row r="32" spans="1:59" ht="15.75" customHeight="1">
      <c r="A32" s="972"/>
      <c r="B32" s="973"/>
      <c r="C32" s="978">
        <v>44220</v>
      </c>
      <c r="D32" s="979"/>
      <c r="E32" s="356" t="s">
        <v>545</v>
      </c>
      <c r="F32" s="415">
        <v>2145</v>
      </c>
      <c r="G32" s="415">
        <v>3855</v>
      </c>
      <c r="H32" s="271" t="s">
        <v>546</v>
      </c>
      <c r="I32" s="270"/>
      <c r="J32" s="270"/>
      <c r="K32" s="270"/>
      <c r="L32" s="254">
        <f t="shared" si="1"/>
        <v>0</v>
      </c>
      <c r="M32" s="350"/>
      <c r="N32" s="349"/>
      <c r="O32" s="342" t="s">
        <v>477</v>
      </c>
      <c r="P32" s="236" t="s">
        <v>547</v>
      </c>
      <c r="Q32" s="263"/>
      <c r="R32" s="247"/>
      <c r="S32" s="247"/>
      <c r="T32" s="216"/>
      <c r="U32" s="216"/>
      <c r="V32" s="216"/>
      <c r="W32" s="216"/>
      <c r="X32" s="216"/>
      <c r="Y32" s="216"/>
      <c r="Z32" s="216"/>
      <c r="AA32" s="216"/>
      <c r="AB32" s="216"/>
      <c r="AC32" s="216"/>
      <c r="AD32" s="216"/>
      <c r="AE32" s="216"/>
      <c r="AF32" s="216"/>
      <c r="AG32" s="216"/>
      <c r="AH32" s="216"/>
      <c r="AI32" s="216"/>
      <c r="AJ32" s="257"/>
      <c r="AK32" s="216"/>
      <c r="AL32" s="216"/>
    </row>
    <row r="33" spans="1:48" ht="15.75" customHeight="1">
      <c r="A33" s="972"/>
      <c r="B33" s="973"/>
      <c r="C33" s="982">
        <v>44230</v>
      </c>
      <c r="D33" s="983"/>
      <c r="E33" s="249" t="s">
        <v>548</v>
      </c>
      <c r="F33" s="1022" t="s">
        <v>549</v>
      </c>
      <c r="G33" s="1022"/>
      <c r="H33" s="1022"/>
      <c r="I33" s="1022"/>
      <c r="J33" s="1022"/>
      <c r="K33" s="1022"/>
      <c r="L33" s="1022"/>
      <c r="M33" s="1022"/>
      <c r="N33" s="1023"/>
      <c r="O33" s="342" t="s">
        <v>477</v>
      </c>
      <c r="P33" s="236" t="s">
        <v>550</v>
      </c>
      <c r="Q33" s="247"/>
      <c r="R33" s="247"/>
      <c r="S33" s="247"/>
      <c r="T33" s="216"/>
      <c r="U33" s="352"/>
      <c r="V33" s="352"/>
      <c r="W33" s="354"/>
      <c r="X33" s="354"/>
      <c r="Y33" s="216"/>
      <c r="Z33" s="353"/>
      <c r="AA33" s="352"/>
      <c r="AB33" s="352"/>
      <c r="AC33" s="352"/>
      <c r="AD33" s="352"/>
      <c r="AE33" s="352"/>
      <c r="AF33" s="351"/>
      <c r="AG33" s="136"/>
      <c r="AH33" s="136"/>
      <c r="AI33" s="216"/>
      <c r="AJ33" s="257"/>
      <c r="AK33" s="216"/>
      <c r="AL33" s="216"/>
      <c r="AV33" s="259"/>
    </row>
    <row r="34" spans="1:48" ht="15.75" customHeight="1">
      <c r="A34" s="972"/>
      <c r="B34" s="973"/>
      <c r="C34" s="978">
        <v>44240</v>
      </c>
      <c r="D34" s="979"/>
      <c r="E34" s="356" t="s">
        <v>551</v>
      </c>
      <c r="F34" s="415">
        <v>2640</v>
      </c>
      <c r="G34" s="415">
        <v>2325</v>
      </c>
      <c r="H34" s="271" t="s">
        <v>552</v>
      </c>
      <c r="I34" s="270"/>
      <c r="J34" s="270"/>
      <c r="K34" s="270"/>
      <c r="L34" s="254">
        <f t="shared" ref="L34:L35" si="2">SUM(M34,N34)</f>
        <v>0</v>
      </c>
      <c r="M34" s="350"/>
      <c r="N34" s="349"/>
      <c r="O34" s="342" t="s">
        <v>477</v>
      </c>
      <c r="P34" s="236" t="s">
        <v>553</v>
      </c>
      <c r="Q34" s="216"/>
      <c r="R34" s="216"/>
      <c r="S34" s="216"/>
      <c r="T34" s="216"/>
      <c r="U34" s="216"/>
      <c r="V34" s="216"/>
      <c r="W34" s="216"/>
      <c r="X34" s="341"/>
      <c r="Y34" s="216"/>
      <c r="Z34" s="216"/>
      <c r="AA34" s="216"/>
      <c r="AB34" s="216"/>
      <c r="AC34" s="216"/>
      <c r="AD34" s="216"/>
      <c r="AE34" s="216"/>
      <c r="AF34" s="216"/>
      <c r="AG34" s="216"/>
      <c r="AH34" s="216"/>
      <c r="AI34" s="216"/>
      <c r="AJ34" s="257"/>
      <c r="AK34" s="216"/>
      <c r="AL34" s="216"/>
    </row>
    <row r="35" spans="1:48" ht="15.75" customHeight="1">
      <c r="A35" s="1036"/>
      <c r="B35" s="1037"/>
      <c r="C35" s="1040">
        <v>44250</v>
      </c>
      <c r="D35" s="1041"/>
      <c r="E35" s="461" t="s">
        <v>554</v>
      </c>
      <c r="F35" s="453">
        <v>1065</v>
      </c>
      <c r="G35" s="348">
        <v>830</v>
      </c>
      <c r="H35" s="347" t="s">
        <v>555</v>
      </c>
      <c r="I35" s="346"/>
      <c r="J35" s="346"/>
      <c r="K35" s="346"/>
      <c r="L35" s="345">
        <f t="shared" si="2"/>
        <v>0</v>
      </c>
      <c r="M35" s="344"/>
      <c r="N35" s="343"/>
      <c r="O35" s="342" t="s">
        <v>477</v>
      </c>
      <c r="P35" s="236" t="s">
        <v>556</v>
      </c>
      <c r="Q35" s="216"/>
      <c r="R35" s="216"/>
      <c r="S35" s="216"/>
      <c r="T35" s="216"/>
      <c r="U35" s="216"/>
      <c r="V35" s="216"/>
      <c r="W35" s="216"/>
      <c r="X35" s="216"/>
      <c r="Y35" s="216"/>
      <c r="Z35" s="216"/>
      <c r="AA35" s="216"/>
      <c r="AB35" s="216"/>
      <c r="AC35" s="216"/>
      <c r="AD35" s="216"/>
      <c r="AE35" s="341"/>
      <c r="AF35" s="216"/>
      <c r="AG35" s="216"/>
      <c r="AH35" s="216"/>
      <c r="AI35" s="216"/>
      <c r="AJ35" s="216"/>
      <c r="AK35" s="216"/>
      <c r="AL35" s="216"/>
    </row>
    <row r="36" spans="1:48" ht="15.75" customHeight="1" thickBot="1">
      <c r="A36" s="340" t="s">
        <v>557</v>
      </c>
      <c r="B36" s="339"/>
      <c r="C36" s="338"/>
      <c r="D36" s="338"/>
      <c r="E36" s="473"/>
      <c r="F36" s="336">
        <f t="shared" ref="F36:K36" si="3">SUM(F11:F35)</f>
        <v>59015</v>
      </c>
      <c r="G36" s="335">
        <f>SUM(G11:G35)</f>
        <v>97685</v>
      </c>
      <c r="H36" s="334">
        <f t="shared" si="3"/>
        <v>0</v>
      </c>
      <c r="I36" s="333">
        <f t="shared" si="3"/>
        <v>0</v>
      </c>
      <c r="J36" s="333">
        <f t="shared" si="3"/>
        <v>0</v>
      </c>
      <c r="K36" s="333">
        <f t="shared" si="3"/>
        <v>0</v>
      </c>
      <c r="L36" s="334">
        <f>SUM(L11:L35)</f>
        <v>0</v>
      </c>
      <c r="M36" s="331">
        <f>SUM(M11:M35)</f>
        <v>0</v>
      </c>
      <c r="N36" s="330">
        <f>SUM(N11:N35)</f>
        <v>0</v>
      </c>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329"/>
      <c r="B37" s="236"/>
      <c r="C37" s="236"/>
      <c r="D37" s="236"/>
      <c r="E37" s="236"/>
      <c r="F37" s="328"/>
      <c r="G37" s="328"/>
      <c r="H37" s="236"/>
      <c r="I37" s="236"/>
      <c r="J37" s="236"/>
      <c r="K37" s="236"/>
      <c r="L37" s="236"/>
      <c r="M37" s="236"/>
      <c r="N37" s="236"/>
      <c r="O37" s="236"/>
      <c r="P37" s="236"/>
      <c r="Q37" s="236"/>
      <c r="R37" s="236"/>
      <c r="S37" s="236"/>
      <c r="T37" s="236"/>
      <c r="U37" s="216"/>
      <c r="V37" s="216"/>
      <c r="W37" s="216"/>
      <c r="X37" s="216"/>
      <c r="Y37" s="216"/>
      <c r="Z37" s="216"/>
      <c r="AA37" s="216"/>
      <c r="AB37" s="216"/>
      <c r="AC37" s="216"/>
      <c r="AD37" s="236"/>
      <c r="AE37" s="236"/>
      <c r="AF37" s="236"/>
      <c r="AG37" s="236"/>
      <c r="AH37" s="236"/>
      <c r="AI37" s="236"/>
      <c r="AJ37" s="236"/>
      <c r="AK37" s="236"/>
      <c r="AL37" s="236"/>
    </row>
    <row r="38" spans="1:48" ht="15.75" hidden="1"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5.75" hidden="1"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row>
    <row r="40" spans="1:48" ht="15.75" customHeight="1">
      <c r="A40" s="242" t="s">
        <v>701</v>
      </c>
      <c r="B40" s="24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694</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362</v>
      </c>
      <c r="B42" s="247"/>
      <c r="C42"/>
      <c r="D42" s="465"/>
      <c r="E42" s="466"/>
      <c r="F42" s="466"/>
      <c r="G42" s="466"/>
      <c r="H42" s="466"/>
      <c r="I42" s="466"/>
      <c r="J42" s="466"/>
      <c r="K42" s="466"/>
      <c r="L42" s="466"/>
      <c r="M42" s="466"/>
      <c r="N42" s="466"/>
      <c r="O42" s="466"/>
      <c r="P42" s="466"/>
      <c r="Q42"/>
      <c r="R42" s="467"/>
      <c r="S42"/>
      <c r="T42" s="51"/>
      <c r="U42" s="51"/>
      <c r="V42" s="51"/>
      <c r="W42" s="51"/>
      <c r="X42" s="52"/>
      <c r="Y42" s="52"/>
      <c r="Z42" s="236"/>
      <c r="AA42" s="236"/>
      <c r="AB42" s="236"/>
      <c r="AC42" s="236"/>
      <c r="AD42" s="236"/>
      <c r="AE42" s="236"/>
      <c r="AF42" s="236"/>
      <c r="AG42" s="236"/>
      <c r="AH42" s="236"/>
      <c r="AI42" s="236"/>
      <c r="AJ42" s="236"/>
      <c r="AK42" s="236"/>
      <c r="AL42" s="236"/>
    </row>
    <row r="43" spans="1:48" ht="15.75" customHeight="1">
      <c r="A43" s="53" t="s">
        <v>558</v>
      </c>
      <c r="B43" s="247"/>
      <c r="C43" s="247"/>
      <c r="D43" s="247"/>
      <c r="E43" s="247"/>
      <c r="F43" s="247"/>
      <c r="G43" s="247"/>
      <c r="H43" s="247"/>
      <c r="I43" s="247"/>
      <c r="J43" s="247"/>
      <c r="K43" s="247"/>
      <c r="L43" s="247"/>
      <c r="M43" s="247"/>
      <c r="N43" s="247"/>
      <c r="O43" s="247"/>
      <c r="P43" s="247"/>
      <c r="Q43" s="247"/>
      <c r="R43" s="247"/>
      <c r="S43" s="247"/>
      <c r="T43" s="247"/>
      <c r="U43" s="247"/>
      <c r="V43" s="247"/>
      <c r="W43" s="247"/>
      <c r="X43" s="327"/>
      <c r="Y43" s="247"/>
      <c r="Z43" s="236"/>
      <c r="AA43" s="236"/>
      <c r="AB43" s="236"/>
      <c r="AC43" s="236"/>
      <c r="AD43" s="236"/>
      <c r="AE43" s="236"/>
      <c r="AF43" s="236"/>
      <c r="AG43" s="236"/>
      <c r="AH43" s="236"/>
      <c r="AI43" s="236"/>
      <c r="AJ43" s="236"/>
      <c r="AK43" s="236"/>
      <c r="AL43" s="236"/>
    </row>
    <row r="44" spans="1:48" ht="15.65" customHeight="1">
      <c r="A44" s="53"/>
      <c r="B44" s="667" t="s">
        <v>702</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36"/>
      <c r="AA44" s="236"/>
      <c r="AB44" s="236"/>
      <c r="AC44" s="236"/>
      <c r="AD44" s="236"/>
      <c r="AE44" s="236"/>
      <c r="AF44" s="236"/>
      <c r="AG44" s="236"/>
      <c r="AH44" s="236"/>
      <c r="AI44" s="236"/>
      <c r="AJ44" s="236"/>
      <c r="AK44" s="236"/>
      <c r="AL44" s="236"/>
    </row>
    <row r="45" spans="1:48" ht="15.75" customHeight="1">
      <c r="A45" s="242" t="s">
        <v>653</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169" t="s">
        <v>363</v>
      </c>
      <c r="AG45" s="241"/>
      <c r="AH45" s="681">
        <f>SUM(F36,Z11)</f>
        <v>60790</v>
      </c>
      <c r="AI45" s="236"/>
      <c r="AJ45" s="236"/>
      <c r="AK45" s="236"/>
      <c r="AL45" s="236"/>
    </row>
    <row r="46" spans="1:48" ht="15.75" customHeight="1">
      <c r="A46" s="53" t="s">
        <v>559</v>
      </c>
      <c r="B46" s="736"/>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165" t="s">
        <v>364</v>
      </c>
      <c r="AG46" s="238"/>
      <c r="AH46" s="737">
        <f>SUM(G36,AA11)</f>
        <v>98755</v>
      </c>
      <c r="AI46" s="236"/>
      <c r="AJ46" s="236"/>
      <c r="AK46" s="236"/>
      <c r="AL46" s="236"/>
    </row>
    <row r="47" spans="1:48" ht="15.75" customHeight="1">
      <c r="A47" s="53" t="s">
        <v>560</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239" t="s">
        <v>462</v>
      </c>
      <c r="AG47" s="238"/>
      <c r="AH47" s="237">
        <f>SUM(AH45:AH46)</f>
        <v>159545</v>
      </c>
      <c r="AI47" s="236"/>
      <c r="AJ47" s="236"/>
      <c r="AK47" s="236"/>
      <c r="AL47" s="236"/>
    </row>
    <row r="48" spans="1:48" ht="15.75" customHeight="1">
      <c r="A48" s="53" t="s">
        <v>561</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7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nTIJb+Tx3PizN217P3OdYNZa8jQuAikCQNHIwD7vONRRUjjUFIDkfKHENqC608z2+w7N0HvuJh8USGJRtTOsYA==" saltValue="qOAvJ5wJQD69JyHrPF/zrw==" spinCount="100000" sheet="1" scenarios="1" formatCells="0" autoFilter="0"/>
  <protectedRanges>
    <protectedRange sqref="O45" name="範囲1"/>
  </protectedRanges>
  <mergeCells count="64">
    <mergeCell ref="A10:B10"/>
    <mergeCell ref="C10:D10"/>
    <mergeCell ref="W11:X11"/>
    <mergeCell ref="C16:D16"/>
    <mergeCell ref="C17:D17"/>
    <mergeCell ref="C12:D12"/>
    <mergeCell ref="C11:D11"/>
    <mergeCell ref="A11:B35"/>
    <mergeCell ref="U11:V11"/>
    <mergeCell ref="F33:N33"/>
    <mergeCell ref="U10:V10"/>
    <mergeCell ref="W10:X10"/>
    <mergeCell ref="C35:D35"/>
    <mergeCell ref="C31:D31"/>
    <mergeCell ref="C32:D32"/>
    <mergeCell ref="C20:D20"/>
    <mergeCell ref="AJ5:AL5"/>
    <mergeCell ref="O7:V7"/>
    <mergeCell ref="AJ7:AL7"/>
    <mergeCell ref="G5:T5"/>
    <mergeCell ref="AD5:AG5"/>
    <mergeCell ref="AA6:AH6"/>
    <mergeCell ref="AA7:AH7"/>
    <mergeCell ref="A2:B2"/>
    <mergeCell ref="C2:G2"/>
    <mergeCell ref="L2:M2"/>
    <mergeCell ref="D4:F4"/>
    <mergeCell ref="G4:T4"/>
    <mergeCell ref="X4:Z4"/>
    <mergeCell ref="AD4:AG4"/>
    <mergeCell ref="U4:W4"/>
    <mergeCell ref="U5:W5"/>
    <mergeCell ref="X5:Z5"/>
    <mergeCell ref="D6:F6"/>
    <mergeCell ref="G6:L6"/>
    <mergeCell ref="X7:Z7"/>
    <mergeCell ref="M6:N6"/>
    <mergeCell ref="X6:Z6"/>
    <mergeCell ref="D7:F7"/>
    <mergeCell ref="G7:L7"/>
    <mergeCell ref="D5:F5"/>
    <mergeCell ref="M7:N7"/>
    <mergeCell ref="AN30:AO30"/>
    <mergeCell ref="AW30:AX30"/>
    <mergeCell ref="BF30:BG30"/>
    <mergeCell ref="C25:D25"/>
    <mergeCell ref="C26:D26"/>
    <mergeCell ref="C27:D27"/>
    <mergeCell ref="C28:D28"/>
    <mergeCell ref="C30:D30"/>
    <mergeCell ref="C29:D29"/>
    <mergeCell ref="C18:D18"/>
    <mergeCell ref="C22:D22"/>
    <mergeCell ref="C23:D23"/>
    <mergeCell ref="C24:D24"/>
    <mergeCell ref="C19:D19"/>
    <mergeCell ref="C33:D33"/>
    <mergeCell ref="C34:D34"/>
    <mergeCell ref="F24:N24"/>
    <mergeCell ref="C13:D13"/>
    <mergeCell ref="C14:D14"/>
    <mergeCell ref="C15:D15"/>
    <mergeCell ref="C21:D21"/>
    <mergeCell ref="F17:N17"/>
  </mergeCells>
  <phoneticPr fontId="7"/>
  <conditionalFormatting sqref="O11:O23 O25:O35">
    <cfRule type="expression" dxfId="6" priority="2">
      <formula>AND($F11=$M11,$G11=$N11)</formula>
    </cfRule>
  </conditionalFormatting>
  <conditionalFormatting sqref="O24">
    <cfRule type="expression" dxfId="5" priority="3">
      <formula>AND(#REF!=$M24,$G24=$N24)</formula>
    </cfRule>
  </conditionalFormatting>
  <conditionalFormatting sqref="AI11">
    <cfRule type="expression" dxfId="4" priority="1">
      <formula>AND($Z11=$AG11,$AA11=$AH11)</formula>
    </cfRule>
  </conditionalFormatting>
  <dataValidations count="29">
    <dataValidation allowBlank="1" showInputMessage="1" showErrorMessage="1" prompt="とよおかよじょうどおり" sqref="E31" xr:uid="{00000000-0002-0000-0800-000000000000}"/>
    <dataValidation allowBlank="1" showInputMessage="1" showErrorMessage="1" prompt="とよおかきた" sqref="E25" xr:uid="{00000000-0002-0000-0800-000001000000}"/>
    <dataValidation allowBlank="1" showInputMessage="1" showErrorMessage="1" prompt="ひがしたかす" sqref="E35" xr:uid="{00000000-0002-0000-0800-000002000000}"/>
    <dataValidation allowBlank="1" showInputMessage="1" showErrorMessage="1" prompt="みどりがおかひがし" sqref="E34" xr:uid="{00000000-0002-0000-0800-000003000000}"/>
    <dataValidation allowBlank="1" showInputMessage="1" showErrorMessage="1" prompt="かぐらおか" sqref="E33" xr:uid="{00000000-0002-0000-0800-000004000000}"/>
    <dataValidation allowBlank="1" showInputMessage="1" showErrorMessage="1" prompt="みどりがおか" sqref="E32" xr:uid="{00000000-0002-0000-0800-000005000000}"/>
    <dataValidation allowBlank="1" showInputMessage="1" showErrorMessage="1" prompt="とうこうみなみ" sqref="E30" xr:uid="{00000000-0002-0000-0800-000006000000}"/>
    <dataValidation allowBlank="1" showInputMessage="1" showErrorMessage="1" prompt="とうこうひがし" sqref="E29" xr:uid="{00000000-0002-0000-0800-000007000000}"/>
    <dataValidation allowBlank="1" showInputMessage="1" showErrorMessage="1" prompt="ながやまみなみ" sqref="E28" xr:uid="{00000000-0002-0000-0800-000008000000}"/>
    <dataValidation allowBlank="1" showInputMessage="1" showErrorMessage="1" prompt="すえひろにし" sqref="E27" xr:uid="{00000000-0002-0000-0800-000009000000}"/>
    <dataValidation allowBlank="1" showInputMessage="1" showErrorMessage="1" prompt="ながやま" sqref="E26" xr:uid="{00000000-0002-0000-0800-00000A000000}"/>
    <dataValidation allowBlank="1" showInputMessage="1" showErrorMessage="1" prompt="ひがしあさひかわ" sqref="E24" xr:uid="{00000000-0002-0000-0800-00000B000000}"/>
    <dataValidation allowBlank="1" showInputMessage="1" showErrorMessage="1" prompt="すみよし" sqref="E23" xr:uid="{00000000-0002-0000-0800-00000C000000}"/>
    <dataValidation allowBlank="1" showInputMessage="1" showErrorMessage="1" prompt="ちかぶみ" sqref="E22" xr:uid="{00000000-0002-0000-0800-00000D000000}"/>
    <dataValidation allowBlank="1" showInputMessage="1" showErrorMessage="1" prompt="ちゅうわ" sqref="E21" xr:uid="{00000000-0002-0000-0800-00000E000000}"/>
    <dataValidation allowBlank="1" showInputMessage="1" showErrorMessage="1" prompt="かむい" sqref="E20" xr:uid="{00000000-0002-0000-0800-00000F000000}"/>
    <dataValidation allowBlank="1" showInputMessage="1" showErrorMessage="1" prompt="かぐら" sqref="E19" xr:uid="{00000000-0002-0000-0800-000010000000}"/>
    <dataValidation allowBlank="1" showInputMessage="1" showErrorMessage="1" prompt="すえひろひがし" sqref="E18" xr:uid="{00000000-0002-0000-0800-000011000000}"/>
    <dataValidation allowBlank="1" showInputMessage="1" showErrorMessage="1" prompt="とうぶ" sqref="E17" xr:uid="{00000000-0002-0000-0800-000012000000}"/>
    <dataValidation allowBlank="1" showInputMessage="1" showErrorMessage="1" prompt="ひがしはちじょう" sqref="E16" xr:uid="{00000000-0002-0000-0800-000013000000}"/>
    <dataValidation allowBlank="1" showInputMessage="1" showErrorMessage="1" prompt="たいせつ" sqref="E15" xr:uid="{00000000-0002-0000-0800-000014000000}"/>
    <dataValidation allowBlank="1" showInputMessage="1" showErrorMessage="1" prompt="あさひまち" sqref="E14" xr:uid="{00000000-0002-0000-0800-000015000000}"/>
    <dataValidation allowBlank="1" showInputMessage="1" showErrorMessage="1" prompt="とうこうにし" sqref="E13" xr:uid="{00000000-0002-0000-0800-000016000000}"/>
    <dataValidation allowBlank="1" showInputMessage="1" showErrorMessage="1" prompt="とよおか" sqref="E12" xr:uid="{00000000-0002-0000-0800-000017000000}"/>
    <dataValidation allowBlank="1" showInputMessage="1" showErrorMessage="1" prompt="ちゅうおうにし" sqref="E11" xr:uid="{00000000-0002-0000-0800-000018000000}"/>
    <dataValidation allowBlank="1" showInputMessage="1" showErrorMessage="1" prompt="ひがしかぐら" sqref="Y11" xr:uid="{00000000-0002-0000-0800-000019000000}"/>
    <dataValidation type="whole" errorStyle="information" allowBlank="1" showInputMessage="1" showErrorMessage="1" errorTitle="定数オーバー" error="定数オーバーです。" sqref="AG11:AH11 M34:N35 M11:N23 M25:N32" xr:uid="{00000000-0002-0000-0800-00001A000000}">
      <formula1>0</formula1>
      <formula2>F11</formula2>
    </dataValidation>
    <dataValidation allowBlank="1" showErrorMessage="1" promptTitle="配布要項" prompt="毎週金曜日の朝刊配布時から午前9時まで_x000a_詳細は申込書下部配布要項をご覧ください" sqref="D5:F5" xr:uid="{00000000-0002-0000-0800-00001B000000}"/>
    <dataValidation allowBlank="1" showErrorMessage="1" sqref="A1" xr:uid="{64ACEA9C-F9B0-48A4-8007-E7FF720A1A06}"/>
  </dataValidations>
  <hyperlinks>
    <hyperlink ref="AJ5" location="表紙!A1" display="表紙へ戻る" xr:uid="{D5E0ED20-C7A4-4318-9283-E8D93481B085}"/>
    <hyperlink ref="AJ7" location="実施カレンダー!A1" display="実施カレンダー!A1" xr:uid="{333B66AC-1D31-454D-976B-2528E17660CE}"/>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8B9-79C9-441A-B622-C473E9B035A3}">
  <sheetPr>
    <tabColor rgb="FF0070C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1" t="s">
        <v>562</v>
      </c>
      <c r="B2" s="1002"/>
      <c r="C2" s="1069" t="s">
        <v>563</v>
      </c>
      <c r="D2" s="1070"/>
      <c r="E2" s="1070"/>
      <c r="F2" s="1070"/>
      <c r="G2" s="1071"/>
      <c r="H2" s="589"/>
      <c r="I2" s="590"/>
      <c r="J2" s="591"/>
      <c r="K2" s="591"/>
      <c r="L2" s="926">
        <v>46174</v>
      </c>
      <c r="M2" s="926"/>
      <c r="N2" s="592" t="s">
        <v>564</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01"/>
      <c r="D4" s="1064" t="s">
        <v>106</v>
      </c>
      <c r="E4" s="1065"/>
      <c r="F4" s="1066"/>
      <c r="G4" s="1064" t="s">
        <v>107</v>
      </c>
      <c r="H4" s="1065"/>
      <c r="I4" s="1065"/>
      <c r="J4" s="1065"/>
      <c r="K4" s="1065"/>
      <c r="L4" s="1065"/>
      <c r="M4" s="1065"/>
      <c r="N4" s="1065"/>
      <c r="O4" s="1065"/>
      <c r="P4" s="1065"/>
      <c r="Q4" s="1065"/>
      <c r="R4" s="1065"/>
      <c r="S4" s="1065"/>
      <c r="T4" s="1065"/>
      <c r="U4" s="1073" t="s">
        <v>108</v>
      </c>
      <c r="V4" s="1065"/>
      <c r="W4" s="1066"/>
      <c r="X4" s="1064" t="s">
        <v>109</v>
      </c>
      <c r="Y4" s="1065"/>
      <c r="Z4" s="1072"/>
      <c r="AA4" s="315" t="s">
        <v>3</v>
      </c>
      <c r="AB4" s="314"/>
      <c r="AC4" s="314"/>
      <c r="AD4" s="1011" t="s">
        <v>110</v>
      </c>
      <c r="AE4" s="1011"/>
      <c r="AF4" s="1011"/>
      <c r="AG4" s="1011"/>
      <c r="AH4" s="313" t="s">
        <v>111</v>
      </c>
      <c r="AI4" s="242"/>
      <c r="AJ4" s="216"/>
      <c r="AK4" s="216"/>
      <c r="AL4" s="216"/>
    </row>
    <row r="5" spans="1:38" ht="24.75" customHeight="1" thickBot="1">
      <c r="A5" s="602"/>
      <c r="B5" s="603"/>
      <c r="C5" s="604"/>
      <c r="D5" s="1077"/>
      <c r="E5" s="1078"/>
      <c r="F5" s="1078"/>
      <c r="G5" s="1079">
        <f>表紙!D6</f>
        <v>0</v>
      </c>
      <c r="H5" s="1080"/>
      <c r="I5" s="1080"/>
      <c r="J5" s="1080"/>
      <c r="K5" s="1080"/>
      <c r="L5" s="1080"/>
      <c r="M5" s="1080"/>
      <c r="N5" s="1080"/>
      <c r="O5" s="1080"/>
      <c r="P5" s="1080"/>
      <c r="Q5" s="1080"/>
      <c r="R5" s="1080"/>
      <c r="S5" s="1080"/>
      <c r="T5" s="1080"/>
      <c r="U5" s="1081">
        <f>表紙!D7</f>
        <v>0</v>
      </c>
      <c r="V5" s="1082"/>
      <c r="W5" s="1083"/>
      <c r="X5" s="1074">
        <f>表紙!D8</f>
        <v>0</v>
      </c>
      <c r="Y5" s="1075"/>
      <c r="Z5" s="1076"/>
      <c r="AA5" s="232">
        <f>表紙!K4</f>
        <v>0</v>
      </c>
      <c r="AB5" s="144"/>
      <c r="AC5" s="144"/>
      <c r="AD5" s="918">
        <f>表紙!L4</f>
        <v>0</v>
      </c>
      <c r="AE5" s="918"/>
      <c r="AF5" s="918"/>
      <c r="AG5" s="918"/>
      <c r="AH5" s="143">
        <f>表紙!P4</f>
        <v>0</v>
      </c>
      <c r="AI5" s="236"/>
      <c r="AJ5" s="847" t="s">
        <v>112</v>
      </c>
      <c r="AK5" s="847"/>
      <c r="AL5" s="847"/>
    </row>
    <row r="6" spans="1:38" ht="13.5" customHeight="1" thickTop="1">
      <c r="A6" s="599" t="s">
        <v>113</v>
      </c>
      <c r="B6" s="600"/>
      <c r="C6" s="601"/>
      <c r="D6" s="1064" t="s">
        <v>565</v>
      </c>
      <c r="E6" s="1065"/>
      <c r="F6" s="1066"/>
      <c r="G6" s="605"/>
      <c r="H6" s="606"/>
      <c r="I6" s="606"/>
      <c r="J6" s="606"/>
      <c r="K6" s="606"/>
      <c r="L6" s="606"/>
      <c r="M6" s="606"/>
      <c r="N6" s="607"/>
      <c r="O6" s="607"/>
      <c r="P6" s="608"/>
      <c r="Q6" s="608"/>
      <c r="R6" s="608"/>
      <c r="S6" s="608"/>
      <c r="T6" s="608"/>
      <c r="U6" s="608"/>
      <c r="V6" s="608"/>
      <c r="W6" s="609"/>
      <c r="X6" s="1064" t="s">
        <v>118</v>
      </c>
      <c r="Y6" s="1065"/>
      <c r="Z6" s="1065"/>
      <c r="AA6" s="995" t="s">
        <v>467</v>
      </c>
      <c r="AB6" s="996"/>
      <c r="AC6" s="996"/>
      <c r="AD6" s="996"/>
      <c r="AE6" s="996"/>
      <c r="AF6" s="996"/>
      <c r="AG6" s="996"/>
      <c r="AH6" s="997"/>
      <c r="AI6" s="216"/>
      <c r="AJ6" s="216"/>
      <c r="AK6" s="216"/>
      <c r="AL6" s="216"/>
    </row>
    <row r="7" spans="1:38" ht="24.75" customHeight="1" thickBot="1">
      <c r="A7" s="610"/>
      <c r="B7" s="611"/>
      <c r="C7" s="604"/>
      <c r="D7" s="1058">
        <f>SUM(M36,AG11)</f>
        <v>0</v>
      </c>
      <c r="E7" s="1059"/>
      <c r="F7" s="1060"/>
      <c r="G7" s="612"/>
      <c r="H7" s="607"/>
      <c r="I7" s="607"/>
      <c r="J7" s="607"/>
      <c r="K7" s="607"/>
      <c r="L7" s="607"/>
      <c r="M7" s="590"/>
      <c r="N7" s="590"/>
      <c r="O7" s="590"/>
      <c r="P7" s="590"/>
      <c r="Q7" s="590"/>
      <c r="R7" s="590"/>
      <c r="S7" s="590"/>
      <c r="T7" s="590"/>
      <c r="U7" s="590"/>
      <c r="V7" s="590"/>
      <c r="W7" s="613"/>
      <c r="X7" s="1067">
        <f>表紙!D9</f>
        <v>0</v>
      </c>
      <c r="Y7" s="1068"/>
      <c r="Z7" s="1068"/>
      <c r="AA7" s="885">
        <f>表紙!D10</f>
        <v>0</v>
      </c>
      <c r="AB7" s="866"/>
      <c r="AC7" s="866"/>
      <c r="AD7" s="866"/>
      <c r="AE7" s="866"/>
      <c r="AF7" s="866"/>
      <c r="AG7" s="866"/>
      <c r="AH7" s="886"/>
      <c r="AI7" s="236"/>
      <c r="AJ7" s="847" t="s">
        <v>120</v>
      </c>
      <c r="AK7" s="847"/>
      <c r="AL7" s="84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468</v>
      </c>
      <c r="B9" s="588"/>
      <c r="C9" s="588"/>
      <c r="D9" s="588"/>
      <c r="E9" s="588"/>
      <c r="F9" s="588"/>
      <c r="G9" s="588"/>
      <c r="H9" s="588"/>
      <c r="I9" s="620"/>
      <c r="J9" s="620"/>
      <c r="K9" s="620"/>
      <c r="L9" s="588"/>
      <c r="M9" s="588"/>
      <c r="N9" s="588"/>
      <c r="O9" s="588"/>
      <c r="P9" s="588"/>
      <c r="Q9" s="588"/>
      <c r="R9" s="588"/>
      <c r="S9" s="588"/>
      <c r="T9" s="588"/>
      <c r="U9" s="588" t="s">
        <v>469</v>
      </c>
      <c r="V9" s="588"/>
      <c r="W9" s="588"/>
      <c r="X9" s="588"/>
      <c r="Y9" s="588"/>
      <c r="Z9" s="588"/>
      <c r="AA9" s="247"/>
      <c r="AB9" s="247"/>
      <c r="AC9" s="247"/>
      <c r="AD9" s="247"/>
      <c r="AE9" s="247"/>
      <c r="AF9" s="247"/>
      <c r="AG9" s="247"/>
      <c r="AH9" s="247"/>
      <c r="AI9" s="216"/>
      <c r="AJ9" s="216"/>
      <c r="AK9" s="216"/>
      <c r="AL9" s="216"/>
    </row>
    <row r="10" spans="1:38" ht="15.75" customHeight="1">
      <c r="A10" s="1063" t="s">
        <v>359</v>
      </c>
      <c r="B10" s="1062"/>
      <c r="C10" s="1061" t="s">
        <v>125</v>
      </c>
      <c r="D10" s="1062"/>
      <c r="E10" s="622" t="s">
        <v>126</v>
      </c>
      <c r="F10" s="622" t="s">
        <v>127</v>
      </c>
      <c r="G10" s="621" t="s">
        <v>128</v>
      </c>
      <c r="H10" s="623" t="s">
        <v>133</v>
      </c>
      <c r="I10" s="624"/>
      <c r="J10" s="624"/>
      <c r="K10" s="624"/>
      <c r="L10" s="623" t="s">
        <v>157</v>
      </c>
      <c r="M10" s="1050" t="s">
        <v>566</v>
      </c>
      <c r="N10" s="1051"/>
      <c r="O10" s="597"/>
      <c r="P10" s="597"/>
      <c r="Q10" s="597"/>
      <c r="R10" s="597"/>
      <c r="S10" s="597"/>
      <c r="T10" s="597"/>
      <c r="U10" s="1063" t="s">
        <v>472</v>
      </c>
      <c r="V10" s="1062"/>
      <c r="W10" s="1061" t="s">
        <v>3</v>
      </c>
      <c r="X10" s="1062"/>
      <c r="Y10" s="621" t="s">
        <v>473</v>
      </c>
      <c r="Z10" s="622" t="s">
        <v>18</v>
      </c>
      <c r="AA10" s="295" t="s">
        <v>19</v>
      </c>
      <c r="AB10" s="293" t="s">
        <v>133</v>
      </c>
      <c r="AC10" s="294"/>
      <c r="AD10" s="294"/>
      <c r="AE10" s="294"/>
      <c r="AF10" s="293" t="s">
        <v>157</v>
      </c>
      <c r="AG10" s="1052" t="s">
        <v>130</v>
      </c>
      <c r="AH10" s="1053"/>
      <c r="AI10" s="216"/>
      <c r="AJ10" s="216"/>
      <c r="AK10" s="216"/>
      <c r="AL10" s="216"/>
    </row>
    <row r="11" spans="1:38" ht="15.75" customHeight="1" thickBot="1">
      <c r="A11" s="998" t="s">
        <v>474</v>
      </c>
      <c r="B11" s="999"/>
      <c r="C11" s="986">
        <v>44020</v>
      </c>
      <c r="D11" s="987"/>
      <c r="E11" s="472" t="s">
        <v>475</v>
      </c>
      <c r="F11" s="415">
        <v>3200</v>
      </c>
      <c r="G11" s="415">
        <v>6785</v>
      </c>
      <c r="H11" s="290" t="s">
        <v>476</v>
      </c>
      <c r="I11" s="289"/>
      <c r="J11" s="289"/>
      <c r="K11" s="289"/>
      <c r="L11" s="396">
        <f>SUM(F11,G11)</f>
        <v>9985</v>
      </c>
      <c r="M11" s="1056"/>
      <c r="N11" s="1057"/>
      <c r="O11" s="216"/>
      <c r="P11" s="236" t="s">
        <v>478</v>
      </c>
      <c r="Q11" s="355"/>
      <c r="R11" s="257"/>
      <c r="S11" s="216"/>
      <c r="T11" s="216"/>
      <c r="U11" s="1038" t="s">
        <v>479</v>
      </c>
      <c r="V11" s="1039"/>
      <c r="W11" s="1034">
        <v>18030</v>
      </c>
      <c r="X11" s="1035"/>
      <c r="Y11" s="726" t="s">
        <v>480</v>
      </c>
      <c r="Z11" s="454">
        <v>1775</v>
      </c>
      <c r="AA11" s="454">
        <v>1070</v>
      </c>
      <c r="AB11" s="372" t="s">
        <v>481</v>
      </c>
      <c r="AC11" s="371"/>
      <c r="AD11" s="371"/>
      <c r="AE11" s="371"/>
      <c r="AF11" s="395">
        <f t="shared" ref="AF11" si="0">SUM(Z11,AA11)</f>
        <v>2845</v>
      </c>
      <c r="AG11" s="1048"/>
      <c r="AH11" s="1049"/>
      <c r="AI11" s="216"/>
      <c r="AJ11" s="257"/>
      <c r="AK11" s="216"/>
      <c r="AL11" s="216"/>
    </row>
    <row r="12" spans="1:38" ht="15.75" customHeight="1">
      <c r="A12" s="972"/>
      <c r="B12" s="973"/>
      <c r="C12" s="978">
        <v>44030</v>
      </c>
      <c r="D12" s="979"/>
      <c r="E12" s="356" t="s">
        <v>482</v>
      </c>
      <c r="F12" s="415">
        <v>1490</v>
      </c>
      <c r="G12" s="415">
        <v>3610</v>
      </c>
      <c r="H12" s="275" t="s">
        <v>483</v>
      </c>
      <c r="I12" s="274"/>
      <c r="J12" s="274"/>
      <c r="K12" s="274"/>
      <c r="L12" s="392">
        <f t="shared" ref="L12:L35" si="1">SUM(F12,G12)</f>
        <v>5100</v>
      </c>
      <c r="M12" s="1054"/>
      <c r="N12" s="1055"/>
      <c r="O12" s="216"/>
      <c r="P12" s="236" t="s">
        <v>484</v>
      </c>
      <c r="Q12" s="355"/>
      <c r="R12" s="257"/>
      <c r="S12" s="216"/>
      <c r="T12" s="216"/>
      <c r="U12" s="216" t="s">
        <v>485</v>
      </c>
      <c r="V12" s="236"/>
      <c r="W12" s="367"/>
      <c r="X12" s="367"/>
      <c r="Y12" s="247"/>
      <c r="Z12" s="366"/>
      <c r="AA12" s="366"/>
      <c r="AB12" s="263"/>
      <c r="AC12" s="263"/>
      <c r="AD12" s="263"/>
      <c r="AE12" s="263"/>
      <c r="AF12" s="263"/>
      <c r="AG12" s="263"/>
      <c r="AH12" s="263"/>
      <c r="AI12" s="216"/>
      <c r="AJ12" s="257"/>
      <c r="AK12" s="216"/>
      <c r="AL12" s="216"/>
    </row>
    <row r="13" spans="1:38" ht="15.75" customHeight="1">
      <c r="A13" s="972"/>
      <c r="B13" s="973"/>
      <c r="C13" s="978">
        <v>44040</v>
      </c>
      <c r="D13" s="979"/>
      <c r="E13" s="356" t="s">
        <v>486</v>
      </c>
      <c r="F13" s="415">
        <v>3305</v>
      </c>
      <c r="G13" s="415">
        <v>6445</v>
      </c>
      <c r="H13" s="275" t="s">
        <v>487</v>
      </c>
      <c r="I13" s="274"/>
      <c r="J13" s="274"/>
      <c r="K13" s="274"/>
      <c r="L13" s="392">
        <f t="shared" si="1"/>
        <v>9750</v>
      </c>
      <c r="M13" s="1054"/>
      <c r="N13" s="1055"/>
      <c r="O13" s="216"/>
      <c r="P13" s="236" t="s">
        <v>488</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72"/>
      <c r="B14" s="973"/>
      <c r="C14" s="978">
        <v>44050</v>
      </c>
      <c r="D14" s="979"/>
      <c r="E14" s="356" t="s">
        <v>489</v>
      </c>
      <c r="F14" s="415">
        <v>2240</v>
      </c>
      <c r="G14" s="415">
        <v>5020</v>
      </c>
      <c r="H14" s="275" t="s">
        <v>490</v>
      </c>
      <c r="I14" s="274"/>
      <c r="J14" s="274"/>
      <c r="K14" s="274"/>
      <c r="L14" s="392">
        <f t="shared" si="1"/>
        <v>7260</v>
      </c>
      <c r="M14" s="1054"/>
      <c r="N14" s="1055"/>
      <c r="O14" s="216"/>
      <c r="P14" s="236" t="s">
        <v>491</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72"/>
      <c r="B15" s="973"/>
      <c r="C15" s="978">
        <v>44060</v>
      </c>
      <c r="D15" s="979"/>
      <c r="E15" s="356" t="s">
        <v>492</v>
      </c>
      <c r="F15" s="415">
        <v>3580</v>
      </c>
      <c r="G15" s="415">
        <v>8700</v>
      </c>
      <c r="H15" s="275" t="s">
        <v>493</v>
      </c>
      <c r="I15" s="274"/>
      <c r="J15" s="274"/>
      <c r="K15" s="274"/>
      <c r="L15" s="392">
        <f t="shared" si="1"/>
        <v>12280</v>
      </c>
      <c r="M15" s="1054"/>
      <c r="N15" s="1055"/>
      <c r="O15" s="216"/>
      <c r="P15" s="236" t="s">
        <v>494</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72"/>
      <c r="B16" s="973"/>
      <c r="C16" s="978">
        <v>44185</v>
      </c>
      <c r="D16" s="979"/>
      <c r="E16" s="356" t="s">
        <v>495</v>
      </c>
      <c r="F16" s="415">
        <v>1865</v>
      </c>
      <c r="G16" s="415">
        <v>4765</v>
      </c>
      <c r="H16" s="275" t="s">
        <v>496</v>
      </c>
      <c r="I16" s="274"/>
      <c r="J16" s="274"/>
      <c r="K16" s="274"/>
      <c r="L16" s="392">
        <f t="shared" si="1"/>
        <v>6630</v>
      </c>
      <c r="M16" s="1054"/>
      <c r="N16" s="1055"/>
      <c r="O16" s="216"/>
      <c r="P16" s="236" t="s">
        <v>567</v>
      </c>
      <c r="Q16" s="355"/>
      <c r="R16" s="257"/>
      <c r="S16" s="216"/>
      <c r="T16" s="216"/>
      <c r="U16" s="236"/>
      <c r="V16" s="236"/>
      <c r="W16" s="367"/>
      <c r="X16" s="367"/>
      <c r="Y16" s="247"/>
      <c r="Z16" s="366"/>
      <c r="AA16" s="366"/>
      <c r="AB16" s="263"/>
      <c r="AC16" s="263"/>
      <c r="AD16" s="263"/>
      <c r="AE16" s="263"/>
      <c r="AF16" s="263"/>
      <c r="AG16" s="263"/>
      <c r="AH16" s="263"/>
      <c r="AI16" s="216"/>
      <c r="AJ16" s="257"/>
      <c r="AK16" s="216"/>
      <c r="AL16" s="216"/>
    </row>
    <row r="17" spans="1:59" ht="15.75" customHeight="1">
      <c r="A17" s="972"/>
      <c r="B17" s="973"/>
      <c r="C17" s="982">
        <v>44080</v>
      </c>
      <c r="D17" s="983"/>
      <c r="E17" s="249" t="s">
        <v>498</v>
      </c>
      <c r="F17" s="1022" t="s">
        <v>499</v>
      </c>
      <c r="G17" s="1022"/>
      <c r="H17" s="1022" t="s">
        <v>500</v>
      </c>
      <c r="I17" s="1022"/>
      <c r="J17" s="1022"/>
      <c r="K17" s="1022"/>
      <c r="L17" s="1022">
        <f t="shared" si="1"/>
        <v>0</v>
      </c>
      <c r="M17" s="1022"/>
      <c r="N17" s="1023"/>
      <c r="O17" s="216"/>
      <c r="P17" s="236" t="s">
        <v>501</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72"/>
      <c r="B18" s="973"/>
      <c r="C18" s="978">
        <v>44090</v>
      </c>
      <c r="D18" s="979"/>
      <c r="E18" s="356" t="s">
        <v>502</v>
      </c>
      <c r="F18" s="415">
        <v>3985</v>
      </c>
      <c r="G18" s="415">
        <v>5815</v>
      </c>
      <c r="H18" s="275" t="s">
        <v>503</v>
      </c>
      <c r="I18" s="274"/>
      <c r="J18" s="274"/>
      <c r="K18" s="274"/>
      <c r="L18" s="392">
        <f t="shared" si="1"/>
        <v>9800</v>
      </c>
      <c r="M18" s="1054"/>
      <c r="N18" s="1055"/>
      <c r="O18" s="216"/>
      <c r="P18" s="236" t="s">
        <v>504</v>
      </c>
      <c r="Q18" s="355"/>
      <c r="R18" s="257"/>
      <c r="S18" s="216"/>
      <c r="T18" s="216"/>
      <c r="U18" s="236"/>
      <c r="V18" s="236"/>
      <c r="W18" s="447"/>
      <c r="X18" s="367"/>
      <c r="Y18" s="247"/>
      <c r="Z18" s="366"/>
      <c r="AA18" s="366"/>
      <c r="AB18" s="263"/>
      <c r="AC18" s="263"/>
      <c r="AD18" s="263"/>
      <c r="AE18" s="263"/>
      <c r="AF18" s="263"/>
      <c r="AG18" s="263"/>
      <c r="AH18" s="263"/>
      <c r="AI18" s="216"/>
      <c r="AJ18" s="257"/>
      <c r="AK18" s="216"/>
      <c r="AL18" s="216"/>
    </row>
    <row r="19" spans="1:59" ht="15.75" customHeight="1">
      <c r="A19" s="972"/>
      <c r="B19" s="973"/>
      <c r="C19" s="978">
        <v>44100</v>
      </c>
      <c r="D19" s="979"/>
      <c r="E19" s="356" t="s">
        <v>505</v>
      </c>
      <c r="F19" s="415">
        <v>1830</v>
      </c>
      <c r="G19" s="415">
        <v>3390</v>
      </c>
      <c r="H19" s="275" t="s">
        <v>506</v>
      </c>
      <c r="I19" s="274"/>
      <c r="J19" s="274"/>
      <c r="K19" s="274"/>
      <c r="L19" s="392">
        <f t="shared" si="1"/>
        <v>5220</v>
      </c>
      <c r="M19" s="1054"/>
      <c r="N19" s="1055"/>
      <c r="O19" s="216"/>
      <c r="P19" s="236" t="s">
        <v>507</v>
      </c>
      <c r="Q19" s="355"/>
      <c r="R19" s="257"/>
      <c r="S19" s="216"/>
      <c r="T19" s="216"/>
      <c r="U19" s="236"/>
      <c r="V19" s="236"/>
      <c r="W19" s="447"/>
      <c r="X19" s="367"/>
      <c r="Y19" s="247"/>
      <c r="Z19" s="366"/>
      <c r="AA19" s="366"/>
      <c r="AB19" s="263"/>
      <c r="AC19" s="263"/>
      <c r="AD19" s="263"/>
      <c r="AE19" s="263"/>
      <c r="AF19" s="263"/>
      <c r="AG19" s="263"/>
      <c r="AH19" s="263"/>
      <c r="AI19" s="216"/>
      <c r="AJ19" s="257"/>
      <c r="AK19" s="216"/>
      <c r="AL19" s="216"/>
    </row>
    <row r="20" spans="1:59" ht="15.75" customHeight="1">
      <c r="A20" s="972"/>
      <c r="B20" s="973"/>
      <c r="C20" s="978">
        <v>44110</v>
      </c>
      <c r="D20" s="979"/>
      <c r="E20" s="356" t="s">
        <v>508</v>
      </c>
      <c r="F20" s="415">
        <v>2515</v>
      </c>
      <c r="G20" s="415">
        <v>3430</v>
      </c>
      <c r="H20" s="275" t="s">
        <v>509</v>
      </c>
      <c r="I20" s="274"/>
      <c r="J20" s="274"/>
      <c r="K20" s="274"/>
      <c r="L20" s="392">
        <f t="shared" si="1"/>
        <v>5945</v>
      </c>
      <c r="M20" s="1054"/>
      <c r="N20" s="1055"/>
      <c r="O20" s="216"/>
      <c r="P20" s="236" t="s">
        <v>510</v>
      </c>
      <c r="Q20" s="355"/>
      <c r="R20" s="257"/>
      <c r="S20" s="216"/>
      <c r="T20" s="216"/>
      <c r="U20" s="236"/>
      <c r="V20" s="236"/>
      <c r="W20" s="367"/>
      <c r="X20" s="367"/>
      <c r="Y20" s="247"/>
      <c r="Z20" s="366"/>
      <c r="AA20" s="366"/>
      <c r="AB20" s="263"/>
      <c r="AC20" s="263"/>
      <c r="AD20" s="263"/>
      <c r="AE20" s="263"/>
      <c r="AF20" s="263"/>
      <c r="AG20" s="263"/>
      <c r="AH20" s="263"/>
      <c r="AI20" s="216"/>
      <c r="AJ20" s="257"/>
      <c r="AK20" s="216"/>
      <c r="AL20" s="216"/>
    </row>
    <row r="21" spans="1:59" ht="15.75" customHeight="1">
      <c r="A21" s="972"/>
      <c r="B21" s="973"/>
      <c r="C21" s="976">
        <v>44120</v>
      </c>
      <c r="D21" s="977"/>
      <c r="E21" s="356" t="s">
        <v>511</v>
      </c>
      <c r="F21" s="415">
        <v>3030</v>
      </c>
      <c r="G21" s="415">
        <v>5080</v>
      </c>
      <c r="H21" s="281" t="s">
        <v>512</v>
      </c>
      <c r="I21" s="270"/>
      <c r="J21" s="270"/>
      <c r="K21" s="270"/>
      <c r="L21" s="394">
        <f t="shared" si="1"/>
        <v>8110</v>
      </c>
      <c r="M21" s="1054"/>
      <c r="N21" s="1055"/>
      <c r="O21" s="216"/>
      <c r="P21" s="236" t="s">
        <v>513</v>
      </c>
      <c r="Q21" s="355"/>
      <c r="R21" s="257"/>
      <c r="S21" s="216"/>
      <c r="T21" s="216"/>
      <c r="U21" s="236"/>
      <c r="V21" s="236"/>
      <c r="W21" s="367"/>
      <c r="X21" s="367"/>
      <c r="Y21" s="393"/>
      <c r="Z21" s="366"/>
      <c r="AA21" s="366"/>
      <c r="AB21" s="263"/>
      <c r="AC21" s="263"/>
      <c r="AD21" s="263"/>
      <c r="AE21" s="263"/>
      <c r="AF21" s="263"/>
      <c r="AG21" s="263"/>
      <c r="AH21" s="263"/>
      <c r="AI21" s="216"/>
      <c r="AJ21" s="257"/>
      <c r="AK21" s="216"/>
      <c r="AL21" s="216"/>
    </row>
    <row r="22" spans="1:59" ht="15.75" customHeight="1">
      <c r="A22" s="972"/>
      <c r="B22" s="973"/>
      <c r="C22" s="978">
        <v>44130</v>
      </c>
      <c r="D22" s="979"/>
      <c r="E22" s="356" t="s">
        <v>514</v>
      </c>
      <c r="F22" s="415">
        <v>2125</v>
      </c>
      <c r="G22" s="415">
        <v>3475</v>
      </c>
      <c r="H22" s="275" t="s">
        <v>515</v>
      </c>
      <c r="I22" s="274"/>
      <c r="J22" s="274"/>
      <c r="K22" s="274"/>
      <c r="L22" s="392">
        <f t="shared" si="1"/>
        <v>5600</v>
      </c>
      <c r="M22" s="1054"/>
      <c r="N22" s="1055"/>
      <c r="O22" s="216"/>
      <c r="P22" s="236" t="s">
        <v>516</v>
      </c>
      <c r="Q22" s="355"/>
      <c r="R22" s="257"/>
      <c r="S22" s="216"/>
      <c r="T22" s="216"/>
      <c r="U22" s="236"/>
      <c r="V22" s="236"/>
      <c r="W22" s="367"/>
      <c r="X22" s="367"/>
      <c r="Y22" s="247"/>
      <c r="Z22" s="366"/>
      <c r="AA22" s="366"/>
      <c r="AB22" s="263"/>
      <c r="AC22" s="263"/>
      <c r="AD22" s="263"/>
      <c r="AE22" s="263"/>
      <c r="AF22" s="263"/>
      <c r="AG22" s="263"/>
      <c r="AH22" s="263"/>
      <c r="AI22" s="216"/>
      <c r="AJ22" s="257"/>
      <c r="AK22" s="216"/>
      <c r="AL22" s="216"/>
    </row>
    <row r="23" spans="1:59" ht="15.75" customHeight="1">
      <c r="A23" s="972"/>
      <c r="B23" s="973"/>
      <c r="C23" s="978">
        <v>44140</v>
      </c>
      <c r="D23" s="979"/>
      <c r="E23" s="356" t="s">
        <v>517</v>
      </c>
      <c r="F23" s="415">
        <v>4005</v>
      </c>
      <c r="G23" s="415">
        <v>5930</v>
      </c>
      <c r="H23" s="275" t="s">
        <v>518</v>
      </c>
      <c r="I23" s="274"/>
      <c r="J23" s="274"/>
      <c r="K23" s="274"/>
      <c r="L23" s="392">
        <f t="shared" si="1"/>
        <v>9935</v>
      </c>
      <c r="M23" s="1054"/>
      <c r="N23" s="1055"/>
      <c r="O23" s="216"/>
      <c r="P23" s="236" t="s">
        <v>519</v>
      </c>
      <c r="Q23" s="355"/>
      <c r="R23" s="257"/>
      <c r="S23" s="216"/>
      <c r="T23" s="216"/>
      <c r="U23" s="236"/>
      <c r="V23" s="236"/>
      <c r="W23" s="367"/>
      <c r="X23" s="367"/>
      <c r="Y23" s="247"/>
      <c r="Z23" s="366"/>
      <c r="AA23" s="366"/>
      <c r="AB23" s="263"/>
      <c r="AC23" s="263"/>
      <c r="AD23" s="263"/>
      <c r="AE23" s="263"/>
      <c r="AF23" s="263"/>
      <c r="AG23" s="263"/>
      <c r="AH23" s="263"/>
      <c r="AI23" s="216"/>
      <c r="AJ23" s="257"/>
      <c r="AK23" s="216"/>
      <c r="AL23" s="216"/>
    </row>
    <row r="24" spans="1:59" ht="15.75" customHeight="1">
      <c r="A24" s="972"/>
      <c r="B24" s="973"/>
      <c r="C24" s="982">
        <v>44150</v>
      </c>
      <c r="D24" s="983"/>
      <c r="E24" s="471" t="s">
        <v>521</v>
      </c>
      <c r="F24" s="1020" t="s">
        <v>522</v>
      </c>
      <c r="G24" s="1020"/>
      <c r="H24" s="1020"/>
      <c r="I24" s="1020"/>
      <c r="J24" s="1020"/>
      <c r="K24" s="1020"/>
      <c r="L24" s="1020"/>
      <c r="M24" s="1020"/>
      <c r="N24" s="1021"/>
      <c r="O24" s="216"/>
      <c r="P24" s="236" t="s">
        <v>523</v>
      </c>
      <c r="Q24" s="355"/>
      <c r="R24" s="257"/>
      <c r="S24" s="216"/>
      <c r="T24" s="216"/>
      <c r="U24" s="236"/>
      <c r="V24" s="236"/>
      <c r="W24" s="367"/>
      <c r="X24" s="367"/>
      <c r="Y24" s="247"/>
      <c r="Z24" s="366"/>
      <c r="AA24" s="366"/>
      <c r="AB24" s="263"/>
      <c r="AC24" s="263"/>
      <c r="AD24" s="263"/>
      <c r="AE24" s="263"/>
      <c r="AF24" s="263"/>
      <c r="AG24" s="263"/>
      <c r="AH24" s="263"/>
      <c r="AI24" s="216"/>
      <c r="AJ24" s="257"/>
      <c r="AK24" s="216"/>
      <c r="AL24" s="216"/>
    </row>
    <row r="25" spans="1:59" ht="15.75" customHeight="1">
      <c r="A25" s="972"/>
      <c r="B25" s="973"/>
      <c r="C25" s="978">
        <v>44155</v>
      </c>
      <c r="D25" s="979"/>
      <c r="E25" s="458" t="s">
        <v>524</v>
      </c>
      <c r="F25" s="415">
        <v>2855</v>
      </c>
      <c r="G25" s="415">
        <v>3295</v>
      </c>
      <c r="H25" s="275" t="s">
        <v>525</v>
      </c>
      <c r="I25" s="274"/>
      <c r="J25" s="274"/>
      <c r="K25" s="274"/>
      <c r="L25" s="387">
        <f t="shared" si="1"/>
        <v>6150</v>
      </c>
      <c r="M25" s="1054"/>
      <c r="N25" s="1055"/>
      <c r="O25" s="216"/>
      <c r="P25" s="236" t="s">
        <v>526</v>
      </c>
      <c r="Q25" s="355"/>
      <c r="R25" s="257"/>
      <c r="S25" s="216"/>
      <c r="T25" s="216"/>
      <c r="U25" s="236"/>
      <c r="V25" s="236"/>
      <c r="W25" s="367"/>
      <c r="X25" s="367"/>
      <c r="Y25" s="247"/>
      <c r="Z25" s="366"/>
      <c r="AA25" s="366"/>
      <c r="AB25" s="263"/>
      <c r="AC25" s="263"/>
      <c r="AD25" s="263"/>
      <c r="AE25" s="263"/>
      <c r="AF25" s="263"/>
      <c r="AG25" s="263"/>
      <c r="AH25" s="263"/>
      <c r="AI25" s="216"/>
      <c r="AJ25" s="257"/>
      <c r="AK25" s="216"/>
      <c r="AL25" s="216"/>
    </row>
    <row r="26" spans="1:59" ht="15.75" customHeight="1">
      <c r="A26" s="972"/>
      <c r="B26" s="973"/>
      <c r="C26" s="1000">
        <v>44160</v>
      </c>
      <c r="D26" s="978"/>
      <c r="E26" s="356" t="s">
        <v>527</v>
      </c>
      <c r="F26" s="415">
        <v>5020</v>
      </c>
      <c r="G26" s="415">
        <v>7780</v>
      </c>
      <c r="H26" s="278" t="s">
        <v>528</v>
      </c>
      <c r="I26" s="277"/>
      <c r="J26" s="277"/>
      <c r="K26" s="277"/>
      <c r="L26" s="387">
        <f t="shared" si="1"/>
        <v>12800</v>
      </c>
      <c r="M26" s="1054"/>
      <c r="N26" s="1055"/>
      <c r="O26" s="216"/>
      <c r="P26" s="236" t="s">
        <v>529</v>
      </c>
      <c r="Q26" s="355"/>
      <c r="R26" s="257"/>
      <c r="S26" s="216"/>
      <c r="T26" s="216"/>
      <c r="U26" s="236"/>
      <c r="V26" s="236"/>
      <c r="W26" s="367"/>
      <c r="X26" s="367"/>
      <c r="Y26" s="247"/>
      <c r="Z26" s="366"/>
      <c r="AA26" s="366"/>
      <c r="AB26" s="263"/>
      <c r="AC26" s="263"/>
      <c r="AD26" s="263"/>
      <c r="AE26" s="263"/>
      <c r="AF26" s="263"/>
      <c r="AG26" s="263"/>
      <c r="AH26" s="263"/>
      <c r="AI26" s="216"/>
      <c r="AJ26" s="257"/>
      <c r="AK26" s="216"/>
      <c r="AL26" s="216"/>
    </row>
    <row r="27" spans="1:59" ht="15.75" customHeight="1">
      <c r="A27" s="972"/>
      <c r="B27" s="973"/>
      <c r="C27" s="1000">
        <v>44170</v>
      </c>
      <c r="D27" s="978"/>
      <c r="E27" s="356" t="s">
        <v>530</v>
      </c>
      <c r="F27" s="415">
        <v>2910</v>
      </c>
      <c r="G27" s="415">
        <v>4015</v>
      </c>
      <c r="H27" s="275" t="s">
        <v>531</v>
      </c>
      <c r="I27" s="274"/>
      <c r="J27" s="274"/>
      <c r="K27" s="273"/>
      <c r="L27" s="387">
        <f t="shared" si="1"/>
        <v>6925</v>
      </c>
      <c r="M27" s="1054"/>
      <c r="N27" s="1055"/>
      <c r="O27" s="216"/>
      <c r="P27" s="236" t="s">
        <v>532</v>
      </c>
      <c r="Q27" s="355"/>
      <c r="R27" s="257"/>
      <c r="S27" s="216"/>
      <c r="T27" s="216"/>
      <c r="U27" s="236"/>
      <c r="V27" s="236"/>
      <c r="W27" s="367"/>
      <c r="X27" s="367"/>
      <c r="Y27" s="247"/>
      <c r="Z27" s="366"/>
      <c r="AA27" s="366"/>
      <c r="AB27" s="263"/>
      <c r="AC27" s="263"/>
      <c r="AD27" s="263"/>
      <c r="AE27" s="263"/>
      <c r="AF27" s="263"/>
      <c r="AG27" s="263"/>
      <c r="AH27" s="263"/>
      <c r="AI27" s="216"/>
      <c r="AJ27" s="257"/>
      <c r="AK27" s="216"/>
      <c r="AL27" s="216"/>
    </row>
    <row r="28" spans="1:59" ht="15.75" customHeight="1">
      <c r="A28" s="972"/>
      <c r="B28" s="973"/>
      <c r="C28" s="1000">
        <v>44180</v>
      </c>
      <c r="D28" s="978"/>
      <c r="E28" s="356" t="s">
        <v>533</v>
      </c>
      <c r="F28" s="415">
        <v>2785</v>
      </c>
      <c r="G28" s="415">
        <v>5750</v>
      </c>
      <c r="H28" s="275" t="s">
        <v>534</v>
      </c>
      <c r="I28" s="274"/>
      <c r="J28" s="274"/>
      <c r="K28" s="273"/>
      <c r="L28" s="387">
        <f t="shared" si="1"/>
        <v>8535</v>
      </c>
      <c r="M28" s="1054"/>
      <c r="N28" s="1055"/>
      <c r="O28" s="216"/>
      <c r="P28" s="236" t="s">
        <v>535</v>
      </c>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59" ht="15.75" customHeight="1">
      <c r="A29" s="972"/>
      <c r="B29" s="973"/>
      <c r="C29" s="1000">
        <v>44190</v>
      </c>
      <c r="D29" s="978"/>
      <c r="E29" s="356" t="s">
        <v>536</v>
      </c>
      <c r="F29" s="415">
        <v>2305</v>
      </c>
      <c r="G29" s="415">
        <v>2440</v>
      </c>
      <c r="H29" s="271" t="s">
        <v>537</v>
      </c>
      <c r="I29" s="270"/>
      <c r="J29" s="270"/>
      <c r="K29" s="270"/>
      <c r="L29" s="387">
        <f t="shared" si="1"/>
        <v>4745</v>
      </c>
      <c r="M29" s="1054"/>
      <c r="N29" s="1055"/>
      <c r="O29" s="216"/>
      <c r="P29" s="236" t="s">
        <v>538</v>
      </c>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59" ht="15.75" customHeight="1">
      <c r="A30" s="972"/>
      <c r="B30" s="973"/>
      <c r="C30" s="978">
        <v>44200</v>
      </c>
      <c r="D30" s="979"/>
      <c r="E30" s="356" t="s">
        <v>539</v>
      </c>
      <c r="F30" s="415">
        <v>1920</v>
      </c>
      <c r="G30" s="415">
        <v>1940</v>
      </c>
      <c r="H30" s="271" t="s">
        <v>540</v>
      </c>
      <c r="I30" s="270"/>
      <c r="J30" s="270"/>
      <c r="K30" s="270"/>
      <c r="L30" s="387">
        <f t="shared" si="1"/>
        <v>3860</v>
      </c>
      <c r="M30" s="1054"/>
      <c r="N30" s="1055"/>
      <c r="O30" s="216"/>
      <c r="P30" s="236" t="s">
        <v>541</v>
      </c>
      <c r="Q30" s="355"/>
      <c r="R30" s="257"/>
      <c r="S30" s="216"/>
      <c r="T30" s="216"/>
      <c r="W30" s="390"/>
      <c r="X30" s="390"/>
      <c r="Y30" s="247"/>
      <c r="Z30" s="389"/>
      <c r="AA30" s="366"/>
      <c r="AB30" s="366"/>
      <c r="AC30" s="366"/>
      <c r="AD30" s="366"/>
      <c r="AE30" s="366"/>
      <c r="AF30" s="388"/>
      <c r="AG30" s="355"/>
      <c r="AH30" s="355"/>
      <c r="AI30" s="216"/>
      <c r="AJ30" s="257"/>
      <c r="AK30" s="216"/>
      <c r="AL30" s="216"/>
      <c r="AN30" s="994"/>
      <c r="AO30" s="994"/>
      <c r="AW30" s="994"/>
      <c r="AX30" s="994"/>
      <c r="BF30" s="994"/>
      <c r="BG30" s="994"/>
    </row>
    <row r="31" spans="1:59" ht="15.75" customHeight="1">
      <c r="A31" s="972"/>
      <c r="B31" s="973"/>
      <c r="C31" s="978">
        <v>44210</v>
      </c>
      <c r="D31" s="979"/>
      <c r="E31" s="356" t="s">
        <v>542</v>
      </c>
      <c r="F31" s="415">
        <v>2200</v>
      </c>
      <c r="G31" s="415">
        <v>3010</v>
      </c>
      <c r="H31" s="271" t="s">
        <v>543</v>
      </c>
      <c r="I31" s="270"/>
      <c r="J31" s="270"/>
      <c r="K31" s="270"/>
      <c r="L31" s="387">
        <f t="shared" si="1"/>
        <v>5210</v>
      </c>
      <c r="M31" s="1054"/>
      <c r="N31" s="1055"/>
      <c r="O31" s="216"/>
      <c r="P31" s="236" t="s">
        <v>544</v>
      </c>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59" ht="15.75" customHeight="1">
      <c r="A32" s="972"/>
      <c r="B32" s="973"/>
      <c r="C32" s="978">
        <v>44220</v>
      </c>
      <c r="D32" s="979"/>
      <c r="E32" s="356" t="s">
        <v>545</v>
      </c>
      <c r="F32" s="415">
        <v>2145</v>
      </c>
      <c r="G32" s="415">
        <v>3855</v>
      </c>
      <c r="H32" s="271" t="s">
        <v>546</v>
      </c>
      <c r="I32" s="270"/>
      <c r="J32" s="270"/>
      <c r="K32" s="270"/>
      <c r="L32" s="387">
        <f t="shared" si="1"/>
        <v>6000</v>
      </c>
      <c r="M32" s="1054"/>
      <c r="N32" s="1055"/>
      <c r="O32" s="247"/>
      <c r="P32" s="236" t="s">
        <v>547</v>
      </c>
      <c r="Q32" s="263"/>
      <c r="R32" s="247"/>
      <c r="S32" s="247"/>
      <c r="T32" s="247"/>
      <c r="U32" s="341"/>
      <c r="V32" s="391"/>
      <c r="W32" s="390"/>
      <c r="X32" s="390"/>
      <c r="Y32" s="247"/>
      <c r="Z32" s="389"/>
      <c r="AA32" s="366"/>
      <c r="AB32" s="366"/>
      <c r="AC32" s="366"/>
      <c r="AD32" s="366"/>
      <c r="AE32" s="366"/>
      <c r="AF32" s="388"/>
      <c r="AG32" s="355"/>
      <c r="AH32" s="355"/>
      <c r="AI32" s="216"/>
      <c r="AJ32" s="257"/>
      <c r="AK32" s="216"/>
      <c r="AL32" s="216"/>
    </row>
    <row r="33" spans="1:48" ht="15.75" customHeight="1">
      <c r="A33" s="972"/>
      <c r="B33" s="973"/>
      <c r="C33" s="982">
        <v>44230</v>
      </c>
      <c r="D33" s="983"/>
      <c r="E33" s="249" t="s">
        <v>548</v>
      </c>
      <c r="F33" s="1022" t="s">
        <v>549</v>
      </c>
      <c r="G33" s="1022"/>
      <c r="H33" s="1022"/>
      <c r="I33" s="1022"/>
      <c r="J33" s="1022"/>
      <c r="K33" s="1022"/>
      <c r="L33" s="1022"/>
      <c r="M33" s="1022"/>
      <c r="N33" s="1023"/>
      <c r="O33" s="247"/>
      <c r="P33" s="236" t="s">
        <v>550</v>
      </c>
      <c r="Q33" s="247"/>
      <c r="R33" s="247"/>
      <c r="S33" s="247"/>
      <c r="T33" s="247"/>
      <c r="U33" s="366"/>
      <c r="V33" s="366"/>
      <c r="W33" s="390"/>
      <c r="X33" s="390"/>
      <c r="Y33" s="247"/>
      <c r="Z33" s="389"/>
      <c r="AA33" s="366"/>
      <c r="AB33" s="366"/>
      <c r="AC33" s="366"/>
      <c r="AD33" s="366"/>
      <c r="AE33" s="366"/>
      <c r="AF33" s="388"/>
      <c r="AG33" s="355"/>
      <c r="AH33" s="355"/>
      <c r="AI33" s="216"/>
      <c r="AJ33" s="257"/>
      <c r="AK33" s="216"/>
      <c r="AL33" s="216"/>
      <c r="AV33" s="259"/>
    </row>
    <row r="34" spans="1:48" ht="15.75" customHeight="1">
      <c r="A34" s="972"/>
      <c r="B34" s="973"/>
      <c r="C34" s="978">
        <v>44240</v>
      </c>
      <c r="D34" s="979"/>
      <c r="E34" s="356" t="s">
        <v>551</v>
      </c>
      <c r="F34" s="415">
        <v>2640</v>
      </c>
      <c r="G34" s="415">
        <v>2325</v>
      </c>
      <c r="H34" s="271" t="s">
        <v>552</v>
      </c>
      <c r="I34" s="270"/>
      <c r="J34" s="270"/>
      <c r="K34" s="270"/>
      <c r="L34" s="387">
        <f>SUM(F34,G34)</f>
        <v>4965</v>
      </c>
      <c r="M34" s="1054"/>
      <c r="N34" s="1055"/>
      <c r="O34" s="216"/>
      <c r="P34" s="236" t="s">
        <v>553</v>
      </c>
      <c r="Q34" s="216"/>
      <c r="R34" s="216"/>
      <c r="S34" s="216"/>
      <c r="T34" s="216"/>
      <c r="U34" s="247"/>
      <c r="V34" s="247"/>
      <c r="W34" s="247"/>
      <c r="X34" s="327"/>
      <c r="Y34" s="247"/>
      <c r="Z34" s="216"/>
      <c r="AA34" s="257"/>
      <c r="AB34" s="216"/>
      <c r="AC34" s="216"/>
      <c r="AD34" s="216"/>
      <c r="AE34" s="216"/>
      <c r="AF34" s="216"/>
      <c r="AG34" s="216"/>
      <c r="AH34" s="216"/>
      <c r="AI34" s="216"/>
      <c r="AJ34" s="257"/>
      <c r="AK34" s="216"/>
      <c r="AL34" s="216"/>
    </row>
    <row r="35" spans="1:48" ht="15.75" customHeight="1">
      <c r="A35" s="1036"/>
      <c r="B35" s="1037"/>
      <c r="C35" s="1040">
        <v>44250</v>
      </c>
      <c r="D35" s="1041"/>
      <c r="E35" s="462" t="s">
        <v>554</v>
      </c>
      <c r="F35" s="749">
        <v>1065</v>
      </c>
      <c r="G35" s="348">
        <v>830</v>
      </c>
      <c r="H35" s="347" t="s">
        <v>555</v>
      </c>
      <c r="I35" s="346"/>
      <c r="J35" s="346"/>
      <c r="K35" s="346"/>
      <c r="L35" s="386">
        <f t="shared" si="1"/>
        <v>1895</v>
      </c>
      <c r="M35" s="1044"/>
      <c r="N35" s="1045"/>
      <c r="O35" s="216"/>
      <c r="P35" s="236" t="s">
        <v>556</v>
      </c>
      <c r="Q35" s="216"/>
      <c r="R35" s="216"/>
      <c r="S35" s="216"/>
      <c r="T35" s="216"/>
      <c r="U35" s="216"/>
      <c r="V35" s="216"/>
      <c r="W35" s="216"/>
      <c r="X35" s="216"/>
      <c r="Y35" s="216"/>
      <c r="Z35" s="216"/>
      <c r="AA35" s="216"/>
      <c r="AB35" s="216"/>
      <c r="AC35" s="216"/>
      <c r="AD35" s="216"/>
      <c r="AE35" s="327"/>
      <c r="AF35" s="216"/>
      <c r="AG35" s="216"/>
      <c r="AH35" s="216"/>
      <c r="AI35" s="216"/>
      <c r="AJ35" s="216"/>
      <c r="AK35" s="216"/>
      <c r="AL35" s="216"/>
    </row>
    <row r="36" spans="1:48" ht="15.75" customHeight="1" thickBot="1">
      <c r="A36" s="340" t="s">
        <v>557</v>
      </c>
      <c r="B36" s="339"/>
      <c r="C36" s="338"/>
      <c r="D36" s="338"/>
      <c r="E36" s="337"/>
      <c r="F36" s="385">
        <f>SUM(F11:F35)</f>
        <v>59015</v>
      </c>
      <c r="G36" s="335">
        <f>SUM(G11:G35)</f>
        <v>97685</v>
      </c>
      <c r="H36" s="384"/>
      <c r="I36" s="383"/>
      <c r="J36" s="383"/>
      <c r="K36" s="383"/>
      <c r="L36" s="382">
        <f>SUM(L11:L35)</f>
        <v>156700</v>
      </c>
      <c r="M36" s="1046">
        <f>SUM(M11:M35)</f>
        <v>0</v>
      </c>
      <c r="N36" s="1047"/>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236"/>
      <c r="B37" s="236"/>
      <c r="C37" s="367"/>
      <c r="D37" s="367"/>
      <c r="E37" s="247"/>
      <c r="F37" s="695"/>
      <c r="G37" s="695"/>
      <c r="H37" s="696"/>
      <c r="I37" s="696"/>
      <c r="J37" s="696"/>
      <c r="K37" s="696"/>
      <c r="L37" s="695"/>
      <c r="M37" s="697"/>
      <c r="N37" s="697"/>
      <c r="O37" s="236"/>
      <c r="P37" s="236"/>
      <c r="Q37" s="236"/>
      <c r="R37" s="236"/>
      <c r="S37" s="236"/>
      <c r="T37" s="236"/>
      <c r="U37" s="216"/>
      <c r="V37" s="216"/>
      <c r="W37" s="216"/>
      <c r="X37" s="216"/>
      <c r="Y37" s="216"/>
      <c r="Z37" s="216"/>
      <c r="AA37" s="216"/>
      <c r="AB37" s="216"/>
      <c r="AC37" s="216"/>
      <c r="AD37" s="216"/>
      <c r="AE37" s="327"/>
      <c r="AF37" s="216"/>
      <c r="AG37" s="216"/>
      <c r="AH37" s="216"/>
      <c r="AI37" s="216"/>
      <c r="AJ37" s="216"/>
      <c r="AK37" s="216"/>
      <c r="AL37" s="216"/>
    </row>
    <row r="38" spans="1:48" ht="12" hidden="1" customHeight="1"/>
    <row r="39" spans="1:48" ht="12" hidden="1" customHeight="1"/>
    <row r="40" spans="1:48" s="619" customFormat="1" ht="15.75" customHeight="1">
      <c r="A40" s="606" t="s">
        <v>703</v>
      </c>
      <c r="B40" s="588"/>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row>
    <row r="41" spans="1:48" s="619" customFormat="1" ht="15.75" customHeight="1">
      <c r="A41" s="667" t="s">
        <v>694</v>
      </c>
      <c r="B41" s="59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7"/>
      <c r="AA41" s="597"/>
      <c r="AB41" s="597"/>
      <c r="AC41" s="597"/>
      <c r="AD41" s="590"/>
      <c r="AE41" s="590"/>
      <c r="AF41" s="590"/>
      <c r="AG41" s="590"/>
      <c r="AH41" s="590"/>
      <c r="AI41" s="590"/>
      <c r="AJ41" s="590"/>
      <c r="AK41" s="590"/>
      <c r="AL41" s="590"/>
    </row>
    <row r="42" spans="1:48" s="619" customFormat="1" ht="15.75" customHeight="1">
      <c r="A42" s="606" t="s">
        <v>362</v>
      </c>
      <c r="B42" s="588"/>
      <c r="C42" s="646"/>
      <c r="D42" s="583"/>
      <c r="E42" s="738"/>
      <c r="F42" s="738"/>
      <c r="G42" s="738"/>
      <c r="H42" s="738"/>
      <c r="I42" s="738"/>
      <c r="J42" s="738"/>
      <c r="K42" s="738"/>
      <c r="L42" s="738"/>
      <c r="M42" s="738"/>
      <c r="N42" s="738"/>
      <c r="O42" s="738"/>
      <c r="P42" s="738"/>
      <c r="Q42" s="646"/>
      <c r="R42" s="738"/>
      <c r="S42" s="646"/>
      <c r="T42" s="738"/>
      <c r="U42" s="738"/>
      <c r="V42" s="738"/>
      <c r="W42" s="738"/>
      <c r="X42" s="655"/>
      <c r="Y42" s="655"/>
      <c r="Z42" s="590"/>
      <c r="AA42" s="590"/>
      <c r="AB42" s="590"/>
      <c r="AC42" s="590"/>
      <c r="AD42" s="590"/>
      <c r="AE42" s="590"/>
      <c r="AF42" s="590"/>
      <c r="AG42" s="590"/>
      <c r="AH42" s="590"/>
      <c r="AI42" s="590"/>
      <c r="AJ42" s="590"/>
      <c r="AK42" s="590"/>
      <c r="AL42" s="590"/>
    </row>
    <row r="43" spans="1:48" s="619" customFormat="1" ht="15.75" customHeight="1">
      <c r="A43" s="667" t="s">
        <v>704</v>
      </c>
      <c r="B43" s="588"/>
      <c r="C43" s="588"/>
      <c r="D43" s="588"/>
      <c r="E43" s="588"/>
      <c r="F43" s="588"/>
      <c r="G43" s="588"/>
      <c r="H43" s="588"/>
      <c r="I43" s="588"/>
      <c r="J43" s="588"/>
      <c r="K43" s="588"/>
      <c r="L43" s="588"/>
      <c r="M43" s="588"/>
      <c r="N43" s="588"/>
      <c r="O43" s="588"/>
      <c r="P43" s="588"/>
      <c r="Q43" s="588"/>
      <c r="R43" s="588"/>
      <c r="S43" s="588"/>
      <c r="T43" s="588"/>
      <c r="U43" s="588"/>
      <c r="V43" s="588"/>
      <c r="W43" s="588"/>
      <c r="X43" s="739"/>
      <c r="Y43" s="588"/>
      <c r="Z43" s="590"/>
      <c r="AA43" s="590"/>
      <c r="AB43" s="590"/>
      <c r="AC43" s="590"/>
      <c r="AD43" s="590"/>
      <c r="AE43" s="590"/>
      <c r="AF43" s="590"/>
      <c r="AG43" s="590"/>
      <c r="AH43" s="590"/>
      <c r="AI43" s="590"/>
      <c r="AJ43" s="590"/>
      <c r="AK43" s="590"/>
      <c r="AL43" s="590"/>
    </row>
    <row r="44" spans="1:48" s="619" customFormat="1" ht="15.75" customHeight="1">
      <c r="A44" s="667"/>
      <c r="B44" s="667" t="s">
        <v>702</v>
      </c>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90"/>
      <c r="AA44" s="590"/>
      <c r="AB44" s="590"/>
      <c r="AC44" s="590"/>
      <c r="AD44" s="590"/>
      <c r="AE44" s="590"/>
      <c r="AF44" s="590"/>
      <c r="AG44" s="590"/>
      <c r="AH44" s="590"/>
      <c r="AI44" s="590"/>
      <c r="AJ44" s="590"/>
      <c r="AK44" s="590"/>
      <c r="AL44" s="590"/>
    </row>
    <row r="45" spans="1:48" ht="15.65" customHeight="1">
      <c r="B45" s="242" t="s">
        <v>654</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65"/>
      <c r="AG45" s="236"/>
      <c r="AH45" s="507"/>
      <c r="AI45" s="236"/>
      <c r="AJ45" s="236"/>
      <c r="AK45" s="236"/>
      <c r="AL45" s="236"/>
    </row>
    <row r="46" spans="1:48" ht="15.65" customHeight="1">
      <c r="A46" s="53" t="s">
        <v>559</v>
      </c>
      <c r="B46" s="244"/>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65"/>
      <c r="AG46" s="236"/>
      <c r="AH46" s="507"/>
      <c r="AI46" s="236"/>
      <c r="AJ46" s="236"/>
      <c r="AK46" s="236"/>
      <c r="AL46" s="236"/>
    </row>
    <row r="47" spans="1:48" ht="15.75" customHeight="1">
      <c r="A47" s="53" t="s">
        <v>560</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398" t="s">
        <v>462</v>
      </c>
      <c r="AG47" s="1042">
        <f>SUM(L36,AF11)</f>
        <v>159545</v>
      </c>
      <c r="AH47" s="1043"/>
      <c r="AI47" s="236"/>
      <c r="AJ47" s="236"/>
      <c r="AK47" s="236"/>
      <c r="AL47" s="236"/>
    </row>
    <row r="48" spans="1:48" ht="15.75" customHeight="1">
      <c r="A48" s="53" t="s">
        <v>568</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6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vNCtL0flXe7oJ35A9RHZ8dBDI9Qdt+QHWiyM1Jy3NES4Boc9QrDaF+v2Ei6qIJZLVlBOxjLOul5j+T7CyXVQFQ==" saltValue="pDlroXuDEOx/p5tHia534g==" spinCount="100000" sheet="1" scenarios="1" formatCells="0" autoFilter="0"/>
  <protectedRanges>
    <protectedRange sqref="O45" name="範囲1"/>
  </protectedRanges>
  <mergeCells count="86">
    <mergeCell ref="A10:B10"/>
    <mergeCell ref="AJ5:AL5"/>
    <mergeCell ref="A2:B2"/>
    <mergeCell ref="C2:G2"/>
    <mergeCell ref="L2:M2"/>
    <mergeCell ref="D4:F4"/>
    <mergeCell ref="G4:T4"/>
    <mergeCell ref="X4:Z4"/>
    <mergeCell ref="AD4:AG4"/>
    <mergeCell ref="U4:W4"/>
    <mergeCell ref="X5:Z5"/>
    <mergeCell ref="AD5:AG5"/>
    <mergeCell ref="D5:F5"/>
    <mergeCell ref="G5:T5"/>
    <mergeCell ref="U5:W5"/>
    <mergeCell ref="AA7:AH7"/>
    <mergeCell ref="AA6:AH6"/>
    <mergeCell ref="C13:D13"/>
    <mergeCell ref="W11:X11"/>
    <mergeCell ref="C14:D14"/>
    <mergeCell ref="D7:F7"/>
    <mergeCell ref="C12:D12"/>
    <mergeCell ref="M12:N12"/>
    <mergeCell ref="M13:N13"/>
    <mergeCell ref="W10:X10"/>
    <mergeCell ref="U10:V10"/>
    <mergeCell ref="C10:D10"/>
    <mergeCell ref="D6:F6"/>
    <mergeCell ref="U11:V11"/>
    <mergeCell ref="C11:D11"/>
    <mergeCell ref="X7:Z7"/>
    <mergeCell ref="X6:Z6"/>
    <mergeCell ref="M11:N11"/>
    <mergeCell ref="C15:D15"/>
    <mergeCell ref="C16:D16"/>
    <mergeCell ref="C17:D17"/>
    <mergeCell ref="M21:N21"/>
    <mergeCell ref="M16:N16"/>
    <mergeCell ref="C21:D21"/>
    <mergeCell ref="C18:D18"/>
    <mergeCell ref="C19:D19"/>
    <mergeCell ref="C20:D20"/>
    <mergeCell ref="M18:N18"/>
    <mergeCell ref="M19:N19"/>
    <mergeCell ref="M20:N20"/>
    <mergeCell ref="F17:N17"/>
    <mergeCell ref="C34:D34"/>
    <mergeCell ref="M32:N32"/>
    <mergeCell ref="M34:N34"/>
    <mergeCell ref="C32:D32"/>
    <mergeCell ref="C28:D28"/>
    <mergeCell ref="M29:N29"/>
    <mergeCell ref="M28:N28"/>
    <mergeCell ref="C31:D31"/>
    <mergeCell ref="C29:D29"/>
    <mergeCell ref="BF30:BG30"/>
    <mergeCell ref="C30:D30"/>
    <mergeCell ref="F24:N24"/>
    <mergeCell ref="F33:N33"/>
    <mergeCell ref="AN30:AO30"/>
    <mergeCell ref="M31:N31"/>
    <mergeCell ref="C27:D27"/>
    <mergeCell ref="C24:D24"/>
    <mergeCell ref="C26:D26"/>
    <mergeCell ref="C25:D25"/>
    <mergeCell ref="M22:N22"/>
    <mergeCell ref="M23:N23"/>
    <mergeCell ref="M25:N25"/>
    <mergeCell ref="M26:N26"/>
    <mergeCell ref="AW30:AX30"/>
    <mergeCell ref="AG47:AH47"/>
    <mergeCell ref="AJ7:AL7"/>
    <mergeCell ref="A11:B35"/>
    <mergeCell ref="M35:N35"/>
    <mergeCell ref="M36:N36"/>
    <mergeCell ref="AG11:AH11"/>
    <mergeCell ref="M10:N10"/>
    <mergeCell ref="AG10:AH10"/>
    <mergeCell ref="C35:D35"/>
    <mergeCell ref="C33:D33"/>
    <mergeCell ref="M30:N30"/>
    <mergeCell ref="M14:N14"/>
    <mergeCell ref="M15:N15"/>
    <mergeCell ref="M27:N27"/>
    <mergeCell ref="C22:D22"/>
    <mergeCell ref="C23:D23"/>
  </mergeCells>
  <phoneticPr fontId="7"/>
  <dataValidations count="29">
    <dataValidation type="whole" operator="equal" allowBlank="1" showInputMessage="1" showErrorMessage="1" errorTitle="定数未満" error="定数のみ受付可能です_x000a_定数未満はあかりを使用ください" sqref="AG11:AH11" xr:uid="{00000000-0002-0000-0900-000000000000}">
      <formula1>$AF11</formula1>
    </dataValidation>
    <dataValidation type="whole" operator="equal" allowBlank="1" showInputMessage="1" showErrorMessage="1" errorTitle="定数未満" error="定数のみ受付可能です_x000a_定数未満はあかりを使用ください" sqref="M34:N35 M11:N23 M25:N32" xr:uid="{00000000-0002-0000-0900-000001000000}">
      <formula1>$L11</formula1>
    </dataValidation>
    <dataValidation allowBlank="1" showInputMessage="1" showErrorMessage="1" prompt="ひがしかぐら" sqref="Y11" xr:uid="{00000000-0002-0000-0900-000002000000}"/>
    <dataValidation allowBlank="1" showInputMessage="1" showErrorMessage="1" prompt="ちゅうおうにし" sqref="E11" xr:uid="{00000000-0002-0000-0900-000003000000}"/>
    <dataValidation allowBlank="1" showInputMessage="1" showErrorMessage="1" prompt="とよおか" sqref="E12" xr:uid="{00000000-0002-0000-0900-000004000000}"/>
    <dataValidation allowBlank="1" showInputMessage="1" showErrorMessage="1" prompt="とうこうにし" sqref="E13" xr:uid="{00000000-0002-0000-0900-000005000000}"/>
    <dataValidation allowBlank="1" showInputMessage="1" showErrorMessage="1" prompt="あさひまち" sqref="E14" xr:uid="{00000000-0002-0000-0900-000006000000}"/>
    <dataValidation allowBlank="1" showInputMessage="1" showErrorMessage="1" prompt="たいせつ" sqref="E15" xr:uid="{00000000-0002-0000-0900-000007000000}"/>
    <dataValidation allowBlank="1" showInputMessage="1" showErrorMessage="1" prompt="ひがしはちじょう" sqref="E16" xr:uid="{00000000-0002-0000-0900-000008000000}"/>
    <dataValidation allowBlank="1" showInputMessage="1" showErrorMessage="1" prompt="とうぶ" sqref="E17" xr:uid="{00000000-0002-0000-0900-000009000000}"/>
    <dataValidation allowBlank="1" showInputMessage="1" showErrorMessage="1" prompt="すえひろひがし" sqref="E18" xr:uid="{00000000-0002-0000-0900-00000A000000}"/>
    <dataValidation allowBlank="1" showInputMessage="1" showErrorMessage="1" prompt="かぐら" sqref="E19" xr:uid="{00000000-0002-0000-0900-00000B000000}"/>
    <dataValidation allowBlank="1" showInputMessage="1" showErrorMessage="1" prompt="かむい" sqref="E20" xr:uid="{00000000-0002-0000-0900-00000C000000}"/>
    <dataValidation allowBlank="1" showInputMessage="1" showErrorMessage="1" prompt="ちゅうわ" sqref="E21" xr:uid="{00000000-0002-0000-0900-00000D000000}"/>
    <dataValidation allowBlank="1" showInputMessage="1" showErrorMessage="1" prompt="ちかぶみ" sqref="E22" xr:uid="{00000000-0002-0000-0900-00000E000000}"/>
    <dataValidation allowBlank="1" showInputMessage="1" showErrorMessage="1" prompt="すみよし" sqref="E23" xr:uid="{00000000-0002-0000-0900-00000F000000}"/>
    <dataValidation allowBlank="1" showInputMessage="1" showErrorMessage="1" prompt="ひがしあさひかわ" sqref="E24" xr:uid="{C2DEA174-DD72-4659-B3C5-E69ECC5CD240}"/>
    <dataValidation allowBlank="1" showInputMessage="1" showErrorMessage="1" prompt="ながやま" sqref="E26" xr:uid="{00000000-0002-0000-0900-000011000000}"/>
    <dataValidation allowBlank="1" showInputMessage="1" showErrorMessage="1" prompt="すえひろにし" sqref="E27" xr:uid="{00000000-0002-0000-0900-000012000000}"/>
    <dataValidation allowBlank="1" showInputMessage="1" showErrorMessage="1" prompt="ながやまみなみ" sqref="E28" xr:uid="{00000000-0002-0000-0900-000013000000}"/>
    <dataValidation allowBlank="1" showInputMessage="1" showErrorMessage="1" prompt="とうこうひがし" sqref="E29" xr:uid="{00000000-0002-0000-0900-000014000000}"/>
    <dataValidation allowBlank="1" showInputMessage="1" showErrorMessage="1" prompt="とうこうみなみ" sqref="E30" xr:uid="{00000000-0002-0000-0900-000015000000}"/>
    <dataValidation allowBlank="1" showInputMessage="1" showErrorMessage="1" prompt="みどりがおか" sqref="E32" xr:uid="{00000000-0002-0000-0900-000016000000}"/>
    <dataValidation allowBlank="1" showInputMessage="1" showErrorMessage="1" prompt="かぐらおか" sqref="E33" xr:uid="{00000000-0002-0000-0900-000017000000}"/>
    <dataValidation allowBlank="1" showInputMessage="1" showErrorMessage="1" prompt="みどりがおかひがし" sqref="E34" xr:uid="{00000000-0002-0000-0900-000018000000}"/>
    <dataValidation allowBlank="1" showInputMessage="1" showErrorMessage="1" prompt="ひがしたかす" sqref="E35" xr:uid="{00000000-0002-0000-0900-000019000000}"/>
    <dataValidation allowBlank="1" showInputMessage="1" showErrorMessage="1" prompt="とよおかきた" sqref="E25" xr:uid="{00000000-0002-0000-0900-00001A000000}"/>
    <dataValidation allowBlank="1" showInputMessage="1" showErrorMessage="1" prompt="とよおかよじょうどおり" sqref="E31" xr:uid="{00000000-0002-0000-0900-00001B000000}"/>
    <dataValidation allowBlank="1" showErrorMessage="1" promptTitle="配布要項" prompt="道新読者：毎週金朝刊_x000a_未購読者：毎週金朝刊配布時～午前9時まで_x000a_詳細は申込書下部配布要項をご覧ください" sqref="D5:F5" xr:uid="{00000000-0002-0000-0900-00001C000000}"/>
  </dataValidations>
  <hyperlinks>
    <hyperlink ref="AJ5" location="表紙!A1" display="表紙へ戻る" xr:uid="{F76F3AE8-FA49-4630-BA5D-183B07B8CCAD}"/>
    <hyperlink ref="AJ7" location="実施カレンダー!A1" display="実施カレンダー!A1" xr:uid="{1436A21E-2488-463F-84FF-0D9D5FE9CF92}"/>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商品概要一覧</vt:lpstr>
      <vt:lpstr>1-A.札幌市 【dDe】</vt:lpstr>
      <vt:lpstr>1-A2.札幌・北広島・石狩市 【dDe】</vt:lpstr>
      <vt:lpstr>2-C.恵庭市 【dDeえにわ】</vt:lpstr>
      <vt:lpstr>2-D.苫小牧市 【道新とまこまいイースト】</vt:lpstr>
      <vt:lpstr>5-E.函館市・北斗市・七飯町 【函館HIT】</vt:lpstr>
      <vt:lpstr>7-F.旭川市・東神楽町 【旭川あかり】</vt:lpstr>
      <vt:lpstr>7-F2.旭川市・東神楽町 【旭川全戸】</vt:lpstr>
      <vt:lpstr>10-G.釧路市・釧路町 【釧路Fit PRESS】</vt:lpstr>
      <vt:lpstr>10-H.中標津町 【なかしべつDパック】</vt:lpstr>
      <vt:lpstr>11-I.帯広市・幕別町・音更町・芽室町 【帯広EX】</vt:lpstr>
      <vt:lpstr>'10-G.釧路市・釧路町 【釧路Fit PRESS】'!Print_Area</vt:lpstr>
      <vt:lpstr>'10-H.中標津町 【なかしべつDパック】'!Print_Area</vt:lpstr>
      <vt:lpstr>'11-I.帯広市・幕別町・音更町・芽室町 【帯広EX】'!Print_Area</vt:lpstr>
      <vt:lpstr>'1-A.札幌市 【dDe】'!Print_Area</vt:lpstr>
      <vt:lpstr>'1-A2.札幌・北広島・石狩市 【dDe】'!Print_Area</vt:lpstr>
      <vt:lpstr>'2-C.恵庭市 【dDeえにわ】'!Print_Area</vt:lpstr>
      <vt:lpstr>'2-D.苫小牧市 【道新とまこまいイースト】'!Print_Area</vt:lpstr>
      <vt:lpstr>'5-E.函館市・北斗市・七飯町 【函館HIT】'!Print_Area</vt:lpstr>
      <vt:lpstr>'7-F.旭川市・東神楽町 【旭川あかり】'!Print_Area</vt:lpstr>
      <vt:lpstr>'7-F2.旭川市・東神楽町 【旭川全戸】'!Print_Area</vt:lpstr>
      <vt:lpstr>表紙!Print_Area</vt:lpstr>
    </vt:vector>
  </TitlesOfParts>
  <Manager/>
  <Company>株式会社道新サービスセンター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株式会社道新サービスセンター</dc:creator>
  <cp:keywords/>
  <dc:description/>
  <cp:lastModifiedBy>小林 峻大</cp:lastModifiedBy>
  <cp:revision/>
  <cp:lastPrinted>2025-04-23T01:20:13Z</cp:lastPrinted>
  <dcterms:created xsi:type="dcterms:W3CDTF">2021-05-13T05:14:41Z</dcterms:created>
  <dcterms:modified xsi:type="dcterms:W3CDTF">2026-07-15T02:23:26Z</dcterms:modified>
  <cp:category/>
  <cp:contentStatus/>
</cp:coreProperties>
</file>