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1" documentId="8_{97D22F49-D0B0-4C5F-9AB2-0A1AC9BCC4E8}" xr6:coauthVersionLast="47" xr6:coauthVersionMax="47" xr10:uidLastSave="{39231AD0-F5D1-4677-9A99-13D5975D2EA6}"/>
  <bookViews>
    <workbookView xWindow="28690" yWindow="-110" windowWidth="29020" windowHeight="15700" tabRatio="759" xr2:uid="{9DFFF810-FD5C-4E96-B254-917CB77F817D}"/>
  </bookViews>
  <sheets>
    <sheet name="表紙" sheetId="1" r:id="rId1"/>
    <sheet name="変更履歴" sheetId="2" r:id="rId2"/>
    <sheet name="1.札幌・江別・北広島・石狩市" sheetId="3" r:id="rId3"/>
    <sheet name="2.千歳・苫小牧・室蘭・日高地区" sheetId="4" r:id="rId4"/>
    <sheet name="3.小樽・岩内・倶知安地区" sheetId="5" r:id="rId5"/>
    <sheet name="4.長万部・八雲・桧山地区" sheetId="6" r:id="rId6"/>
    <sheet name="5.函館・森・松前地区" sheetId="7" r:id="rId7"/>
    <sheet name="6.空知・深川・夕張・当別地区" sheetId="8" r:id="rId8"/>
    <sheet name="7.旭川・富良野・名寄・士別地区" sheetId="9" r:id="rId9"/>
    <sheet name="8.留萌・稚内・宗谷地区" sheetId="10" r:id="rId10"/>
    <sheet name="9.北見・網走・紋別地区" sheetId="11" r:id="rId11"/>
    <sheet name="10.釧路・根室地区" sheetId="12" r:id="rId12"/>
    <sheet name="11.帯広・十勝地区" sheetId="13" r:id="rId13"/>
  </sheets>
  <definedNames>
    <definedName name="_xlnm._FilterDatabase" localSheetId="1" hidden="1">変更履歴!$A$3:$K$26</definedName>
    <definedName name="_xlnm.Print_Area" localSheetId="2">'1.札幌・江別・北広島・石狩市'!$A$1:$AJ$46</definedName>
    <definedName name="_xlnm.Print_Area" localSheetId="11">'10.釧路・根室地区'!$A$1:$AJ$46</definedName>
    <definedName name="_xlnm.Print_Area" localSheetId="12">'11.帯広・十勝地区'!$A$1:$AJ$46</definedName>
    <definedName name="_xlnm.Print_Area" localSheetId="3">'2.千歳・苫小牧・室蘭・日高地区'!$A$1:$AJ$46</definedName>
    <definedName name="_xlnm.Print_Area" localSheetId="4">'3.小樽・岩内・倶知安地区'!$A$1:$AJ$46</definedName>
    <definedName name="_xlnm.Print_Area" localSheetId="5">'4.長万部・八雲・桧山地区'!$A$1:$AJ$46</definedName>
    <definedName name="_xlnm.Print_Area" localSheetId="6">'5.函館・森・松前地区'!$A$1:$AJ$46</definedName>
    <definedName name="_xlnm.Print_Area" localSheetId="7">'6.空知・深川・夕張・当別地区'!$A$1:$AJ$46</definedName>
    <definedName name="_xlnm.Print_Area" localSheetId="8">'7.旭川・富良野・名寄・士別地区'!$A$1:$AJ$46</definedName>
    <definedName name="_xlnm.Print_Area" localSheetId="9">'8.留萌・稚内・宗谷地区'!$A$1:$AJ$46</definedName>
    <definedName name="_xlnm.Print_Area" localSheetId="10">'9.北見・網走・紋別地区'!$A$1:$AJ$46</definedName>
    <definedName name="_xlnm.Print_Area" localSheetId="1">変更履歴!$A$1:$K$28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0" l="1"/>
  <c r="V7" i="10"/>
  <c r="AH44" i="10"/>
  <c r="O7" i="10"/>
  <c r="AH43" i="10"/>
  <c r="AH44" i="5"/>
  <c r="AH43" i="5"/>
  <c r="O7" i="5"/>
  <c r="L7" i="5"/>
  <c r="R9" i="1"/>
  <c r="L7" i="4"/>
  <c r="O7" i="4"/>
  <c r="G7" i="10" l="1"/>
  <c r="AH44" i="4"/>
  <c r="AH43" i="4"/>
  <c r="O7" i="8"/>
  <c r="G7" i="8" s="1"/>
  <c r="AH44" i="8"/>
  <c r="AH44" i="7"/>
  <c r="O7" i="7"/>
  <c r="G7" i="3"/>
  <c r="S15" i="3"/>
  <c r="J34" i="3"/>
  <c r="AB35" i="3"/>
  <c r="AB20" i="3"/>
  <c r="S37" i="3"/>
  <c r="S27" i="3"/>
  <c r="S22" i="3"/>
  <c r="J18" i="3"/>
  <c r="G7" i="4" l="1"/>
  <c r="AH44" i="13"/>
  <c r="O7" i="12"/>
  <c r="AH44" i="12"/>
  <c r="AH44" i="9"/>
  <c r="O7" i="9"/>
  <c r="R7" i="6"/>
  <c r="AH44" i="6"/>
  <c r="AD5" i="3"/>
  <c r="AB7" i="10"/>
  <c r="AA5" i="11" l="1"/>
  <c r="M15" i="1"/>
  <c r="AA5" i="4" l="1"/>
  <c r="AA5" i="3"/>
  <c r="X5" i="3" l="1"/>
  <c r="U5" i="3"/>
  <c r="M21" i="1"/>
  <c r="L15" i="1" l="1"/>
  <c r="J15" i="1"/>
  <c r="AH45" i="4" l="1"/>
  <c r="AB7" i="4"/>
  <c r="X7" i="4"/>
  <c r="AH5" i="4"/>
  <c r="AD5" i="4"/>
  <c r="X5" i="4"/>
  <c r="U5" i="4"/>
  <c r="G5" i="4"/>
  <c r="A31" i="3"/>
  <c r="A21" i="3"/>
  <c r="AH43" i="6"/>
  <c r="F21" i="13"/>
  <c r="L7" i="13" s="1"/>
  <c r="L24" i="1" s="1"/>
  <c r="AB7" i="13"/>
  <c r="X7" i="13"/>
  <c r="O7" i="13"/>
  <c r="M24" i="1" s="1"/>
  <c r="AH5" i="13"/>
  <c r="AD5" i="13"/>
  <c r="AA5" i="13"/>
  <c r="X5" i="13"/>
  <c r="U5" i="13"/>
  <c r="G5" i="13"/>
  <c r="F23" i="12"/>
  <c r="F22" i="12"/>
  <c r="AH43" i="12" s="1"/>
  <c r="AB7" i="12"/>
  <c r="X7" i="12"/>
  <c r="M23" i="1"/>
  <c r="AH5" i="12"/>
  <c r="AD5" i="12"/>
  <c r="AA5" i="12"/>
  <c r="X5" i="12"/>
  <c r="U5" i="12"/>
  <c r="G5" i="12"/>
  <c r="AH44" i="11"/>
  <c r="AH45" i="11" s="1"/>
  <c r="H22" i="1" s="1"/>
  <c r="AB7" i="11"/>
  <c r="X7" i="11"/>
  <c r="O7" i="11"/>
  <c r="M22" i="1" s="1"/>
  <c r="AH5" i="11"/>
  <c r="AD5" i="11"/>
  <c r="X5" i="11"/>
  <c r="U5" i="11"/>
  <c r="G5" i="11"/>
  <c r="X7" i="10"/>
  <c r="O21" i="1"/>
  <c r="N21" i="1"/>
  <c r="AH5" i="10"/>
  <c r="AD5" i="10"/>
  <c r="AA5" i="10"/>
  <c r="X5" i="10"/>
  <c r="U5" i="10"/>
  <c r="G5" i="10"/>
  <c r="F37" i="9"/>
  <c r="F36" i="9"/>
  <c r="AH43" i="9" s="1"/>
  <c r="AB7" i="9"/>
  <c r="X7" i="9"/>
  <c r="M20" i="1"/>
  <c r="AH5" i="9"/>
  <c r="AD5" i="9"/>
  <c r="AA5" i="9"/>
  <c r="X5" i="9"/>
  <c r="U5" i="9"/>
  <c r="G5" i="9"/>
  <c r="AH32" i="8"/>
  <c r="AH30" i="8"/>
  <c r="AG30" i="8"/>
  <c r="AG32" i="8"/>
  <c r="AH45" i="8"/>
  <c r="AB7" i="8"/>
  <c r="X7" i="8"/>
  <c r="M19" i="1"/>
  <c r="AH5" i="8"/>
  <c r="AD5" i="8"/>
  <c r="AA5" i="8"/>
  <c r="X5" i="8"/>
  <c r="U5" i="8"/>
  <c r="G5" i="8"/>
  <c r="A5" i="8"/>
  <c r="O20" i="7"/>
  <c r="O19" i="7"/>
  <c r="AH43" i="7" s="1"/>
  <c r="AB7" i="7"/>
  <c r="X7" i="7"/>
  <c r="M18" i="1"/>
  <c r="AH5" i="7"/>
  <c r="AD5" i="7"/>
  <c r="AA5" i="7"/>
  <c r="X5" i="7"/>
  <c r="U5" i="7"/>
  <c r="G5" i="7"/>
  <c r="AB7" i="6"/>
  <c r="X7" i="6"/>
  <c r="V7" i="6"/>
  <c r="O17" i="1" s="1"/>
  <c r="N17" i="1"/>
  <c r="O7" i="6"/>
  <c r="M17" i="1" s="1"/>
  <c r="AH5" i="6"/>
  <c r="AD5" i="6"/>
  <c r="AA5" i="6"/>
  <c r="X5" i="6"/>
  <c r="U5" i="6"/>
  <c r="G5" i="6"/>
  <c r="AB7" i="5"/>
  <c r="X7" i="5"/>
  <c r="M16" i="1"/>
  <c r="AH5" i="5"/>
  <c r="AD5" i="5"/>
  <c r="AA5" i="5"/>
  <c r="X5" i="5"/>
  <c r="U5" i="5"/>
  <c r="G5" i="5"/>
  <c r="A36" i="3"/>
  <c r="AB30" i="3"/>
  <c r="AB24" i="3"/>
  <c r="AB7" i="3"/>
  <c r="X7" i="3"/>
  <c r="AH5" i="3"/>
  <c r="G5" i="3"/>
  <c r="E24" i="1"/>
  <c r="E23" i="1"/>
  <c r="E22" i="1"/>
  <c r="E21" i="1"/>
  <c r="E20" i="1"/>
  <c r="E19" i="1"/>
  <c r="E18" i="1"/>
  <c r="E17" i="1"/>
  <c r="E16" i="1"/>
  <c r="E15" i="1"/>
  <c r="E14" i="1"/>
  <c r="E5" i="1"/>
  <c r="AH44" i="3" l="1"/>
  <c r="L7" i="7"/>
  <c r="L18" i="1" s="1"/>
  <c r="AH43" i="3"/>
  <c r="AH45" i="3" s="1"/>
  <c r="D5" i="10"/>
  <c r="L7" i="9"/>
  <c r="G7" i="9" s="1"/>
  <c r="L7" i="12"/>
  <c r="L23" i="1" s="1"/>
  <c r="K14" i="1"/>
  <c r="K25" i="1" s="1"/>
  <c r="J14" i="1"/>
  <c r="L16" i="1"/>
  <c r="G7" i="13"/>
  <c r="AH28" i="8"/>
  <c r="G7" i="6"/>
  <c r="D5" i="3"/>
  <c r="D5" i="6"/>
  <c r="D5" i="4"/>
  <c r="D5" i="13"/>
  <c r="E4" i="1"/>
  <c r="D5" i="8"/>
  <c r="D5" i="12"/>
  <c r="D5" i="7"/>
  <c r="D5" i="11"/>
  <c r="B15" i="1"/>
  <c r="G7" i="11"/>
  <c r="G7" i="5"/>
  <c r="O25" i="1"/>
  <c r="N25" i="1"/>
  <c r="AH45" i="12"/>
  <c r="H23" i="1" s="1"/>
  <c r="AH45" i="5"/>
  <c r="H16" i="1" s="1"/>
  <c r="H15" i="1"/>
  <c r="AG28" i="8"/>
  <c r="H19" i="1"/>
  <c r="AH45" i="6"/>
  <c r="H17" i="1" s="1"/>
  <c r="AH45" i="7"/>
  <c r="H18" i="1" s="1"/>
  <c r="AH45" i="10"/>
  <c r="H21" i="1" s="1"/>
  <c r="AH45" i="9"/>
  <c r="H20" i="1" s="1"/>
  <c r="D5" i="9"/>
  <c r="D5" i="5"/>
  <c r="F20" i="13"/>
  <c r="AH43" i="13" s="1"/>
  <c r="AH45" i="13" s="1"/>
  <c r="G7" i="7" l="1"/>
  <c r="H14" i="1"/>
  <c r="L20" i="1"/>
  <c r="L25" i="1" s="1"/>
  <c r="G7" i="12"/>
  <c r="J23" i="1" s="1"/>
  <c r="B23" i="1" s="1"/>
  <c r="Q9" i="1"/>
  <c r="J24" i="1"/>
  <c r="B24" i="1" s="1"/>
  <c r="J22" i="1"/>
  <c r="B22" i="1" s="1"/>
  <c r="J21" i="1"/>
  <c r="B21" i="1" s="1"/>
  <c r="J20" i="1"/>
  <c r="B20" i="1" s="1"/>
  <c r="J18" i="1"/>
  <c r="B18" i="1" s="1"/>
  <c r="J17" i="1"/>
  <c r="J16" i="1"/>
  <c r="B16" i="1" s="1"/>
  <c r="J19" i="1"/>
  <c r="B19" i="1" s="1"/>
  <c r="I1" i="2"/>
  <c r="D1" i="2" s="1"/>
  <c r="H24" i="1"/>
  <c r="M25" i="1"/>
  <c r="B14" i="1"/>
  <c r="G25" i="1" l="1"/>
  <c r="B17" i="1"/>
  <c r="J25" i="1"/>
  <c r="D7" i="10" s="1"/>
  <c r="D7" i="4" l="1"/>
  <c r="Q10" i="1"/>
  <c r="D7" i="9"/>
  <c r="D7" i="5"/>
  <c r="D7" i="7"/>
  <c r="D7" i="6"/>
  <c r="D7" i="8"/>
  <c r="D7" i="3"/>
  <c r="D7" i="11"/>
  <c r="D7" i="12"/>
  <c r="D7" i="13"/>
</calcChain>
</file>

<file path=xl/sharedStrings.xml><?xml version="1.0" encoding="utf-8"?>
<sst xmlns="http://schemas.openxmlformats.org/spreadsheetml/2006/main" count="2450" uniqueCount="1757">
  <si>
    <t>00</t>
    <phoneticPr fontId="5"/>
  </si>
  <si>
    <t>北海道新聞折込広告申込書（標準セット）</t>
    <rPh sb="0" eb="3">
      <t>ホッカイドウ</t>
    </rPh>
    <rPh sb="3" eb="5">
      <t>シンブン</t>
    </rPh>
    <rPh sb="5" eb="7">
      <t>オリコミ</t>
    </rPh>
    <rPh sb="7" eb="9">
      <t>コウコク</t>
    </rPh>
    <rPh sb="9" eb="12">
      <t>モウシコミショ</t>
    </rPh>
    <rPh sb="13" eb="15">
      <t>ヒョウジュン</t>
    </rPh>
    <phoneticPr fontId="5"/>
  </si>
  <si>
    <t>ver.</t>
    <phoneticPr fontId="5"/>
  </si>
  <si>
    <t>※このシートの枠内に入力すると各申込書シートに一括反映されます。</t>
    <rPh sb="8" eb="9">
      <t>ナイ</t>
    </rPh>
    <phoneticPr fontId="5"/>
  </si>
  <si>
    <t>コード</t>
    <phoneticPr fontId="5"/>
  </si>
  <si>
    <t>代理店名</t>
    <rPh sb="0" eb="3">
      <t>ダイリテン</t>
    </rPh>
    <rPh sb="3" eb="4">
      <t>メイ</t>
    </rPh>
    <phoneticPr fontId="5"/>
  </si>
  <si>
    <t>担当者名</t>
    <rPh sb="0" eb="2">
      <t>タントウ</t>
    </rPh>
    <rPh sb="2" eb="3">
      <t>シャ</t>
    </rPh>
    <rPh sb="3" eb="4">
      <t>メイ</t>
    </rPh>
    <phoneticPr fontId="5"/>
  </si>
  <si>
    <t>折込日（年）　</t>
    <rPh sb="0" eb="2">
      <t>オリコミ</t>
    </rPh>
    <rPh sb="2" eb="3">
      <t>ヒ</t>
    </rPh>
    <rPh sb="4" eb="5">
      <t>ネン</t>
    </rPh>
    <phoneticPr fontId="5"/>
  </si>
  <si>
    <t>折込日（月/日）　</t>
    <rPh sb="0" eb="2">
      <t>オリコミ</t>
    </rPh>
    <rPh sb="2" eb="3">
      <t>ヒ</t>
    </rPh>
    <rPh sb="4" eb="5">
      <t>ツキ</t>
    </rPh>
    <rPh sb="6" eb="7">
      <t>ヒ</t>
    </rPh>
    <phoneticPr fontId="5"/>
  </si>
  <si>
    <t>広告主名／件名　</t>
    <rPh sb="0" eb="3">
      <t>コウコクヌシ</t>
    </rPh>
    <rPh sb="3" eb="4">
      <t>メイ</t>
    </rPh>
    <rPh sb="5" eb="7">
      <t>ケンメイ</t>
    </rPh>
    <phoneticPr fontId="5"/>
  </si>
  <si>
    <t>広告主業種　</t>
    <rPh sb="0" eb="3">
      <t>コウコクヌシ</t>
    </rPh>
    <rPh sb="3" eb="5">
      <t>ギョウシュ</t>
    </rPh>
    <phoneticPr fontId="5"/>
  </si>
  <si>
    <t>サイズ　</t>
    <phoneticPr fontId="5"/>
  </si>
  <si>
    <t>（B4・B4厚・B3・B3厚・B2・B1）</t>
    <rPh sb="6" eb="7">
      <t>アツ</t>
    </rPh>
    <rPh sb="13" eb="14">
      <t>アツ</t>
    </rPh>
    <phoneticPr fontId="5"/>
  </si>
  <si>
    <t>◎「市内」「地方」窓口納品枚数内訳</t>
    <rPh sb="2" eb="4">
      <t>シナイ</t>
    </rPh>
    <rPh sb="6" eb="8">
      <t>チホウ</t>
    </rPh>
    <rPh sb="9" eb="11">
      <t>マドグチ</t>
    </rPh>
    <rPh sb="11" eb="13">
      <t>ノウヒン</t>
    </rPh>
    <rPh sb="13" eb="15">
      <t>マイスウ</t>
    </rPh>
    <rPh sb="15" eb="17">
      <t>ウチワケ</t>
    </rPh>
    <phoneticPr fontId="3"/>
  </si>
  <si>
    <t>印刷会社名　</t>
    <rPh sb="0" eb="2">
      <t>インサツ</t>
    </rPh>
    <rPh sb="2" eb="5">
      <t>カイシャメイ</t>
    </rPh>
    <phoneticPr fontId="5"/>
  </si>
  <si>
    <t>市内窓口納品</t>
    <rPh sb="0" eb="2">
      <t>シナイ</t>
    </rPh>
    <rPh sb="2" eb="4">
      <t>マドグチ</t>
    </rPh>
    <rPh sb="4" eb="6">
      <t>ノウヒン</t>
    </rPh>
    <phoneticPr fontId="3"/>
  </si>
  <si>
    <r>
      <t>札幌・石狩</t>
    </r>
    <r>
      <rPr>
        <sz val="6"/>
        <rFont val="ＭＳ Ｐゴシック"/>
        <family val="3"/>
        <charset val="128"/>
      </rPr>
      <t>（一部）</t>
    </r>
    <r>
      <rPr>
        <sz val="11"/>
        <rFont val="ＭＳ Ｐゴシック"/>
        <family val="3"/>
        <charset val="128"/>
      </rPr>
      <t>・江別・北広島・千歳・恵庭・小樽市</t>
    </r>
    <rPh sb="6" eb="8">
      <t>イチブ</t>
    </rPh>
    <phoneticPr fontId="3"/>
  </si>
  <si>
    <t>納品・広告内容に関わる
連絡事項</t>
    <rPh sb="0" eb="2">
      <t>ノウヒン</t>
    </rPh>
    <rPh sb="3" eb="7">
      <t>コウコクナイヨウ</t>
    </rPh>
    <rPh sb="8" eb="9">
      <t>カカ</t>
    </rPh>
    <rPh sb="12" eb="16">
      <t>レンラクジコウ</t>
    </rPh>
    <phoneticPr fontId="3"/>
  </si>
  <si>
    <t>地方窓口納品</t>
    <rPh sb="0" eb="2">
      <t>チホウ</t>
    </rPh>
    <rPh sb="2" eb="4">
      <t>マドグチ</t>
    </rPh>
    <rPh sb="4" eb="6">
      <t>ノウヒン</t>
    </rPh>
    <phoneticPr fontId="3"/>
  </si>
  <si>
    <t>その他地区</t>
    <rPh sb="2" eb="3">
      <t>タ</t>
    </rPh>
    <rPh sb="3" eb="5">
      <t>チク</t>
    </rPh>
    <phoneticPr fontId="3"/>
  </si>
  <si>
    <t>&lt;集計&gt;</t>
    <rPh sb="1" eb="3">
      <t>シュウケイ</t>
    </rPh>
    <phoneticPr fontId="5"/>
  </si>
  <si>
    <t>申込書改定日</t>
    <rPh sb="0" eb="2">
      <t>モウシコミ</t>
    </rPh>
    <rPh sb="2" eb="3">
      <t>ショ</t>
    </rPh>
    <rPh sb="3" eb="6">
      <t>カイテイビ</t>
    </rPh>
    <phoneticPr fontId="5"/>
  </si>
  <si>
    <t>（定数）</t>
    <rPh sb="1" eb="3">
      <t>テイスウ</t>
    </rPh>
    <phoneticPr fontId="5"/>
  </si>
  <si>
    <t>申込枚数</t>
    <rPh sb="0" eb="2">
      <t>モウシコミ</t>
    </rPh>
    <rPh sb="2" eb="4">
      <t>マイスウ</t>
    </rPh>
    <phoneticPr fontId="5"/>
  </si>
  <si>
    <t>A地区</t>
    <rPh sb="1" eb="3">
      <t>チク</t>
    </rPh>
    <phoneticPr fontId="5"/>
  </si>
  <si>
    <t>B・C・D地区</t>
    <rPh sb="5" eb="7">
      <t>チク</t>
    </rPh>
    <phoneticPr fontId="5"/>
  </si>
  <si>
    <t>E地区</t>
    <rPh sb="1" eb="3">
      <t>チク</t>
    </rPh>
    <phoneticPr fontId="5"/>
  </si>
  <si>
    <t>離島枚数</t>
    <rPh sb="0" eb="2">
      <t>リトウ</t>
    </rPh>
    <rPh sb="2" eb="4">
      <t>マイスウ</t>
    </rPh>
    <phoneticPr fontId="5"/>
  </si>
  <si>
    <t>離島件数</t>
    <rPh sb="0" eb="2">
      <t>リトウ</t>
    </rPh>
    <rPh sb="2" eb="4">
      <t>ケンスウ</t>
    </rPh>
    <phoneticPr fontId="5"/>
  </si>
  <si>
    <t>備考</t>
    <rPh sb="0" eb="2">
      <t>ビコウ</t>
    </rPh>
    <phoneticPr fontId="5"/>
  </si>
  <si>
    <t>1.札幌・江別・北広島・石狩市</t>
    <phoneticPr fontId="5"/>
  </si>
  <si>
    <t>-</t>
    <phoneticPr fontId="5"/>
  </si>
  <si>
    <t>A地区</t>
    <rPh sb="1" eb="3">
      <t>チク</t>
    </rPh>
    <phoneticPr fontId="3"/>
  </si>
  <si>
    <t>2.千歳・苫小牧・室蘭・日高地区</t>
    <phoneticPr fontId="5"/>
  </si>
  <si>
    <t>B・E地区</t>
    <rPh sb="3" eb="5">
      <t>チク</t>
    </rPh>
    <phoneticPr fontId="3"/>
  </si>
  <si>
    <t>3.小樽・岩内・倶知安地区</t>
  </si>
  <si>
    <t>4.長万部・八雲・桧山地区</t>
  </si>
  <si>
    <t>E地区、離島あり</t>
    <rPh sb="1" eb="3">
      <t>チク</t>
    </rPh>
    <rPh sb="4" eb="6">
      <t>リトウ</t>
    </rPh>
    <phoneticPr fontId="5"/>
  </si>
  <si>
    <t>5.函館・森・松前地区</t>
  </si>
  <si>
    <t>C・E地区</t>
    <rPh sb="3" eb="5">
      <t>チク</t>
    </rPh>
    <phoneticPr fontId="3"/>
  </si>
  <si>
    <t>6.空知・深川・夕張・当別地区</t>
  </si>
  <si>
    <t>E地区</t>
    <rPh sb="1" eb="3">
      <t>チク</t>
    </rPh>
    <phoneticPr fontId="3"/>
  </si>
  <si>
    <t>7.旭川・富良野・名寄・士別地区</t>
  </si>
  <si>
    <t>D・E地区</t>
    <rPh sb="3" eb="5">
      <t>チク</t>
    </rPh>
    <phoneticPr fontId="3"/>
  </si>
  <si>
    <t>8.留萌・稚内・宗谷地区</t>
  </si>
  <si>
    <t>9.北見・網走・紋別地区</t>
  </si>
  <si>
    <t>10.釧路・根室地区</t>
  </si>
  <si>
    <t>11.帯広・十勝地区</t>
  </si>
  <si>
    <t>B・E地区</t>
    <rPh sb="3" eb="5">
      <t>チク</t>
    </rPh>
    <phoneticPr fontId="5"/>
  </si>
  <si>
    <t>計</t>
    <rPh sb="0" eb="1">
      <t>ケイ</t>
    </rPh>
    <phoneticPr fontId="5"/>
  </si>
  <si>
    <t>【 販売所統廃合等に伴う変更履歴一覧 】</t>
  </si>
  <si>
    <t>基本情報</t>
    <rPh sb="0" eb="2">
      <t>キホン</t>
    </rPh>
    <rPh sb="2" eb="4">
      <t>ジョウホウ</t>
    </rPh>
    <phoneticPr fontId="17"/>
  </si>
  <si>
    <t>変更前</t>
    <rPh sb="0" eb="2">
      <t>ヘンコウ</t>
    </rPh>
    <rPh sb="2" eb="3">
      <t>マエ</t>
    </rPh>
    <phoneticPr fontId="17"/>
  </si>
  <si>
    <t/>
  </si>
  <si>
    <r>
      <t xml:space="preserve">変更後
</t>
    </r>
    <r>
      <rPr>
        <b/>
        <sz val="11"/>
        <color rgb="FFFF0000"/>
        <rFont val="ＭＳ Ｐゴシック"/>
        <family val="3"/>
        <charset val="128"/>
      </rPr>
      <t>（※変更箇所のみ記載）</t>
    </r>
    <rPh sb="0" eb="2">
      <t>ヘンコウ</t>
    </rPh>
    <rPh sb="2" eb="3">
      <t>ゴ</t>
    </rPh>
    <rPh sb="6" eb="8">
      <t>ヘンコウ</t>
    </rPh>
    <rPh sb="8" eb="10">
      <t>カショ</t>
    </rPh>
    <rPh sb="12" eb="14">
      <t>キサイ</t>
    </rPh>
    <phoneticPr fontId="17"/>
  </si>
  <si>
    <t>シート
番号</t>
    <rPh sb="4" eb="6">
      <t>バンゴウ</t>
    </rPh>
    <phoneticPr fontId="17"/>
  </si>
  <si>
    <t>シート名</t>
    <rPh sb="3" eb="4">
      <t>メイ</t>
    </rPh>
    <phoneticPr fontId="17"/>
  </si>
  <si>
    <t>変更
適用日</t>
    <rPh sb="0" eb="2">
      <t>ヘンコウ</t>
    </rPh>
    <rPh sb="3" eb="5">
      <t>テキヨウ</t>
    </rPh>
    <rPh sb="5" eb="6">
      <t>ビ</t>
    </rPh>
    <phoneticPr fontId="17"/>
  </si>
  <si>
    <t>変更
事由</t>
    <rPh sb="0" eb="2">
      <t>ヘンコウ</t>
    </rPh>
    <rPh sb="3" eb="5">
      <t>ジユウ</t>
    </rPh>
    <phoneticPr fontId="17"/>
  </si>
  <si>
    <t>市区町村</t>
    <rPh sb="0" eb="2">
      <t>シク</t>
    </rPh>
    <rPh sb="2" eb="4">
      <t>チョウソン</t>
    </rPh>
    <phoneticPr fontId="17"/>
  </si>
  <si>
    <t>旧
コード</t>
    <rPh sb="0" eb="1">
      <t>キュウ</t>
    </rPh>
    <phoneticPr fontId="17"/>
  </si>
  <si>
    <t>旧
店名</t>
    <rPh sb="0" eb="1">
      <t>キュウ</t>
    </rPh>
    <rPh sb="2" eb="4">
      <t>テンメイ</t>
    </rPh>
    <phoneticPr fontId="17"/>
  </si>
  <si>
    <t>新
コード</t>
    <rPh sb="0" eb="1">
      <t>シン</t>
    </rPh>
    <phoneticPr fontId="17"/>
  </si>
  <si>
    <t>新
店名</t>
    <rPh sb="0" eb="1">
      <t>シン</t>
    </rPh>
    <rPh sb="2" eb="4">
      <t>テンメイ</t>
    </rPh>
    <rPh sb="3" eb="4">
      <t>メイ</t>
    </rPh>
    <phoneticPr fontId="17"/>
  </si>
  <si>
    <t>備考</t>
    <rPh sb="0" eb="2">
      <t>ビコウ</t>
    </rPh>
    <phoneticPr fontId="17"/>
  </si>
  <si>
    <t>札幌・江別・北広島・石狩市</t>
    <phoneticPr fontId="17"/>
  </si>
  <si>
    <t>日経例外</t>
    <rPh sb="0" eb="2">
      <t>ニッケイ</t>
    </rPh>
    <rPh sb="2" eb="4">
      <t>レイガイ</t>
    </rPh>
    <phoneticPr fontId="17"/>
  </si>
  <si>
    <t>札幌市</t>
    <rPh sb="0" eb="3">
      <t>サッポロシ</t>
    </rPh>
    <phoneticPr fontId="17"/>
  </si>
  <si>
    <t>1010</t>
    <phoneticPr fontId="17"/>
  </si>
  <si>
    <t>中央東</t>
    <rPh sb="0" eb="2">
      <t>チュウオウ</t>
    </rPh>
    <rPh sb="2" eb="3">
      <t>ヒガシ</t>
    </rPh>
    <phoneticPr fontId="17"/>
  </si>
  <si>
    <t>1020</t>
    <phoneticPr fontId="17"/>
  </si>
  <si>
    <t>桑園中央北</t>
    <rPh sb="0" eb="2">
      <t>ソウエン</t>
    </rPh>
    <rPh sb="2" eb="4">
      <t>チュウオウ</t>
    </rPh>
    <rPh sb="4" eb="5">
      <t>キタ</t>
    </rPh>
    <phoneticPr fontId="17"/>
  </si>
  <si>
    <t>1040</t>
    <phoneticPr fontId="17"/>
  </si>
  <si>
    <t>中央南</t>
    <rPh sb="0" eb="2">
      <t>チュウオウ</t>
    </rPh>
    <rPh sb="2" eb="3">
      <t>ミナミ</t>
    </rPh>
    <phoneticPr fontId="17"/>
  </si>
  <si>
    <t>1080</t>
    <phoneticPr fontId="17"/>
  </si>
  <si>
    <t>南円山</t>
    <rPh sb="0" eb="1">
      <t>ミナミ</t>
    </rPh>
    <rPh sb="1" eb="3">
      <t>マルヤマ</t>
    </rPh>
    <phoneticPr fontId="17"/>
  </si>
  <si>
    <t>6070</t>
    <phoneticPr fontId="17"/>
  </si>
  <si>
    <t>札幌鉄北</t>
    <rPh sb="0" eb="2">
      <t>サッポロ</t>
    </rPh>
    <rPh sb="2" eb="3">
      <t>テツ</t>
    </rPh>
    <rPh sb="3" eb="4">
      <t>キタ</t>
    </rPh>
    <phoneticPr fontId="17"/>
  </si>
  <si>
    <t>千歳・苫小牧・室蘭・日高地区</t>
    <phoneticPr fontId="17"/>
  </si>
  <si>
    <t>→</t>
    <phoneticPr fontId="3"/>
  </si>
  <si>
    <t>廃止</t>
    <rPh sb="0" eb="2">
      <t>ハイシ</t>
    </rPh>
    <phoneticPr fontId="3"/>
  </si>
  <si>
    <t>長万部・八雲・桧山地区</t>
    <phoneticPr fontId="17"/>
  </si>
  <si>
    <t>函館・森・松前地区</t>
    <rPh sb="0" eb="2">
      <t>ハコダテ</t>
    </rPh>
    <rPh sb="3" eb="4">
      <t>モリ</t>
    </rPh>
    <rPh sb="5" eb="7">
      <t>マツマエ</t>
    </rPh>
    <phoneticPr fontId="17"/>
  </si>
  <si>
    <t>空知・深川・夕張・当別地区</t>
  </si>
  <si>
    <t>旭川・富良野・名寄・士別地区</t>
    <phoneticPr fontId="3"/>
  </si>
  <si>
    <t>留萌・稚内・宗谷地区</t>
    <phoneticPr fontId="3"/>
  </si>
  <si>
    <t>→</t>
    <phoneticPr fontId="17"/>
  </si>
  <si>
    <t>北見・網走・紋別地区</t>
    <rPh sb="0" eb="2">
      <t>キタミ</t>
    </rPh>
    <rPh sb="3" eb="5">
      <t>アバシリ</t>
    </rPh>
    <rPh sb="6" eb="8">
      <t>モンベツ</t>
    </rPh>
    <phoneticPr fontId="17"/>
  </si>
  <si>
    <t>釧路・根室地区</t>
    <phoneticPr fontId="17"/>
  </si>
  <si>
    <t>帯広・十勝地区</t>
    <phoneticPr fontId="3"/>
  </si>
  <si>
    <t>◆日経例外：他の複合店と異なり例外対応が可能です。詳しくはお問い合わせください。</t>
    <phoneticPr fontId="17"/>
  </si>
  <si>
    <t>札幌・江別・北広島・石狩市</t>
    <rPh sb="0" eb="2">
      <t>サッポロシナイ</t>
    </rPh>
    <rPh sb="3" eb="5">
      <t>エベツ</t>
    </rPh>
    <rPh sb="6" eb="9">
      <t>キタヒロシマ</t>
    </rPh>
    <rPh sb="10" eb="12">
      <t>イシカリ</t>
    </rPh>
    <rPh sb="12" eb="13">
      <t>シ</t>
    </rPh>
    <phoneticPr fontId="5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</si>
  <si>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5"/>
  </si>
  <si>
    <t>㈱道新サービスセンター</t>
    <rPh sb="0" eb="11">
      <t>ドウシン</t>
    </rPh>
    <phoneticPr fontId="5"/>
  </si>
  <si>
    <t>－</t>
    <phoneticPr fontId="5"/>
  </si>
  <si>
    <t>伝票Ｎｏ.</t>
    <rPh sb="0" eb="2">
      <t>デンピョウ</t>
    </rPh>
    <phoneticPr fontId="5"/>
  </si>
  <si>
    <t>折込日</t>
    <rPh sb="0" eb="2">
      <t>オリコミ</t>
    </rPh>
    <rPh sb="2" eb="3">
      <t>ヒ</t>
    </rPh>
    <phoneticPr fontId="5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</si>
  <si>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5"/>
  </si>
  <si>
    <t>広告主業種</t>
    <rPh sb="0" eb="3">
      <t>コウコクヌシ</t>
    </rPh>
    <rPh sb="3" eb="5">
      <t>ギョウシュ</t>
    </rPh>
    <phoneticPr fontId="3"/>
  </si>
  <si>
    <t>サイズ</t>
    <phoneticPr fontId="5"/>
  </si>
  <si>
    <t>代理店名</t>
    <rPh sb="0" eb="2">
      <t>ダイリ</t>
    </rPh>
    <rPh sb="2" eb="4">
      <t>テンメイ</t>
    </rPh>
    <phoneticPr fontId="5"/>
  </si>
  <si>
    <t>担当者</t>
    <rPh sb="0" eb="3">
      <t>タントウシャ</t>
    </rPh>
    <phoneticPr fontId="5"/>
  </si>
  <si>
    <t>表紙へ戻る</t>
  </si>
  <si>
    <t>搬入区分</t>
    <rPh sb="0" eb="2">
      <t>ハンニュウ</t>
    </rPh>
    <rPh sb="2" eb="4">
      <t>クブン</t>
    </rPh>
    <phoneticPr fontId="5"/>
  </si>
  <si>
    <t>総枚数</t>
    <rPh sb="0" eb="3">
      <t>ソウマイスウ</t>
    </rPh>
    <phoneticPr fontId="5"/>
  </si>
  <si>
    <t>ページ小計</t>
    <rPh sb="3" eb="5">
      <t>ショウケイ</t>
    </rPh>
    <phoneticPr fontId="5"/>
  </si>
  <si>
    <t>印刷会社</t>
    <rPh sb="0" eb="2">
      <t>インサツ</t>
    </rPh>
    <rPh sb="2" eb="4">
      <t>ガイシャ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</si>
  <si>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</si>
  <si>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t>変更履歴へ</t>
    <rPh sb="0" eb="2">
      <t>ヘンコウ</t>
    </rPh>
    <rPh sb="2" eb="4">
      <t>リレキ</t>
    </rPh>
    <phoneticPr fontId="5"/>
  </si>
  <si>
    <t>▼札幌・江別・北広島・石狩市（A地区）</t>
    <rPh sb="1" eb="3">
      <t>サッポロ</t>
    </rPh>
    <rPh sb="4" eb="6">
      <t>エベツ</t>
    </rPh>
    <rPh sb="7" eb="10">
      <t>キタヒロシマ</t>
    </rPh>
    <rPh sb="11" eb="13">
      <t>イシカリ</t>
    </rPh>
    <rPh sb="13" eb="14">
      <t>シ</t>
    </rPh>
    <rPh sb="16" eb="18">
      <t>チク</t>
    </rPh>
    <phoneticPr fontId="5"/>
  </si>
  <si>
    <t>市区</t>
    <rPh sb="0" eb="1">
      <t>シ</t>
    </rPh>
    <rPh sb="1" eb="2">
      <t>チク</t>
    </rPh>
    <phoneticPr fontId="5"/>
  </si>
  <si>
    <t>コード</t>
    <phoneticPr fontId="17"/>
  </si>
  <si>
    <t>店名</t>
    <rPh sb="0" eb="2">
      <t>テンメイ</t>
    </rPh>
    <phoneticPr fontId="17"/>
  </si>
  <si>
    <t>定数</t>
    <rPh sb="0" eb="2">
      <t>テイスウ</t>
    </rPh>
    <phoneticPr fontId="17"/>
  </si>
  <si>
    <t>折込枚数</t>
    <rPh sb="0" eb="2">
      <t>オリコミ</t>
    </rPh>
    <rPh sb="2" eb="4">
      <t>マイスウ</t>
    </rPh>
    <phoneticPr fontId="5"/>
  </si>
  <si>
    <t>札幌市</t>
    <rPh sb="0" eb="3">
      <t>サッポロシ</t>
    </rPh>
    <phoneticPr fontId="5"/>
  </si>
  <si>
    <t>中央東</t>
  </si>
  <si>
    <t>01101201001</t>
  </si>
  <si>
    <t>札幌市</t>
    <phoneticPr fontId="5"/>
  </si>
  <si>
    <t>川沿北</t>
  </si>
  <si>
    <t>01106201002</t>
  </si>
  <si>
    <t>菊水</t>
  </si>
  <si>
    <t>01104201001</t>
  </si>
  <si>
    <t>幌北</t>
  </si>
  <si>
    <t>01102201001</t>
  </si>
  <si>
    <t>中央区</t>
    <rPh sb="0" eb="3">
      <t>チュウオウク</t>
    </rPh>
    <phoneticPr fontId="17"/>
  </si>
  <si>
    <t>桑園中央北</t>
    <rPh sb="0" eb="2">
      <t>ソウエン</t>
    </rPh>
    <phoneticPr fontId="5"/>
  </si>
  <si>
    <t>01101201002</t>
  </si>
  <si>
    <t>南区</t>
    <rPh sb="0" eb="2">
      <t>ミナミク</t>
    </rPh>
    <phoneticPr fontId="17"/>
  </si>
  <si>
    <t>藻南</t>
  </si>
  <si>
    <t>01106201003</t>
  </si>
  <si>
    <t>白石区</t>
    <rPh sb="0" eb="3">
      <t>シロイシク</t>
    </rPh>
    <phoneticPr fontId="17"/>
  </si>
  <si>
    <t>菊水元町</t>
    <rPh sb="0" eb="2">
      <t>キクスイ</t>
    </rPh>
    <rPh sb="2" eb="4">
      <t>モトマチ</t>
    </rPh>
    <phoneticPr fontId="5"/>
  </si>
  <si>
    <t>01104201002</t>
  </si>
  <si>
    <t>北区</t>
    <rPh sb="0" eb="2">
      <t>キタク</t>
    </rPh>
    <phoneticPr fontId="17"/>
  </si>
  <si>
    <t>麻生</t>
  </si>
  <si>
    <t>01102201003</t>
  </si>
  <si>
    <t>桑園中央</t>
    <rPh sb="2" eb="4">
      <t>チュウオウ</t>
    </rPh>
    <phoneticPr fontId="5"/>
  </si>
  <si>
    <t>（廃店 桑園中央北へ統合）</t>
    <rPh sb="4" eb="6">
      <t>ソウエン</t>
    </rPh>
    <rPh sb="6" eb="8">
      <t>チュウオウ</t>
    </rPh>
    <rPh sb="8" eb="9">
      <t>キタ</t>
    </rPh>
    <rPh sb="10" eb="12">
      <t>トウゴウ</t>
    </rPh>
    <phoneticPr fontId="5"/>
  </si>
  <si>
    <t>澄川４条</t>
    <rPh sb="3" eb="4">
      <t>ジョウ</t>
    </rPh>
    <phoneticPr fontId="5"/>
  </si>
  <si>
    <t>01106201004</t>
  </si>
  <si>
    <t>東札幌</t>
  </si>
  <si>
    <t>01104201003</t>
  </si>
  <si>
    <t>新川</t>
  </si>
  <si>
    <t>01102201004</t>
  </si>
  <si>
    <t>中央南</t>
  </si>
  <si>
    <t>01101201004</t>
  </si>
  <si>
    <t>澄川</t>
    <phoneticPr fontId="5"/>
  </si>
  <si>
    <t>01106201005</t>
  </si>
  <si>
    <t>白石</t>
  </si>
  <si>
    <t>01104201004</t>
  </si>
  <si>
    <t>新琴似北部</t>
  </si>
  <si>
    <t>01102201005</t>
  </si>
  <si>
    <t>曙</t>
  </si>
  <si>
    <t>01101201005</t>
  </si>
  <si>
    <t>真駒内</t>
  </si>
  <si>
    <t>01106201006</t>
  </si>
  <si>
    <t>北郷</t>
  </si>
  <si>
    <t>01104201005</t>
  </si>
  <si>
    <t>新琴似西部</t>
  </si>
  <si>
    <t>01102201006</t>
  </si>
  <si>
    <t>南円山</t>
  </si>
  <si>
    <t>01101201006</t>
  </si>
  <si>
    <t>石山</t>
  </si>
  <si>
    <t>01106201007</t>
  </si>
  <si>
    <t>定数計</t>
    <rPh sb="0" eb="2">
      <t>テイスウ</t>
    </rPh>
    <rPh sb="2" eb="3">
      <t>ケイ</t>
    </rPh>
    <phoneticPr fontId="5"/>
  </si>
  <si>
    <t>北白石</t>
  </si>
  <si>
    <t>01104201006</t>
  </si>
  <si>
    <t>屯田</t>
  </si>
  <si>
    <t>01102201007</t>
  </si>
  <si>
    <t>西円山</t>
  </si>
  <si>
    <t>01101201007</t>
  </si>
  <si>
    <t>藤野</t>
  </si>
  <si>
    <t>01106201008</t>
  </si>
  <si>
    <t>東白石</t>
  </si>
  <si>
    <t>01104201007</t>
  </si>
  <si>
    <t>屯田北</t>
    <rPh sb="2" eb="3">
      <t>キタ</t>
    </rPh>
    <phoneticPr fontId="5"/>
  </si>
  <si>
    <t>（廃店 篠路へ統合）</t>
    <rPh sb="4" eb="6">
      <t>シノロ</t>
    </rPh>
    <phoneticPr fontId="5"/>
  </si>
  <si>
    <t>幌西</t>
    <rPh sb="0" eb="2">
      <t>コウサイ</t>
    </rPh>
    <phoneticPr fontId="5"/>
  </si>
  <si>
    <t>01101201008</t>
  </si>
  <si>
    <t>定山渓</t>
  </si>
  <si>
    <t>01106201009</t>
  </si>
  <si>
    <t>厚別区</t>
    <rPh sb="0" eb="3">
      <t>アツベツク</t>
    </rPh>
    <phoneticPr fontId="17"/>
  </si>
  <si>
    <t>青葉中央</t>
  </si>
  <si>
    <t>01108201001</t>
  </si>
  <si>
    <t>太平</t>
  </si>
  <si>
    <t>北円山</t>
  </si>
  <si>
    <t>01101201009</t>
  </si>
  <si>
    <t>豊平区</t>
    <rPh sb="0" eb="3">
      <t>トヨヒラク</t>
    </rPh>
    <phoneticPr fontId="17"/>
  </si>
  <si>
    <t>豊平中央</t>
  </si>
  <si>
    <t>01105201001</t>
  </si>
  <si>
    <t>もみじ台</t>
  </si>
  <si>
    <t>01108201002</t>
  </si>
  <si>
    <t>篠路</t>
  </si>
  <si>
    <t>01102201010</t>
  </si>
  <si>
    <t>東山鼻</t>
  </si>
  <si>
    <t>01101201010</t>
  </si>
  <si>
    <t>木の花</t>
  </si>
  <si>
    <t>01105201002</t>
  </si>
  <si>
    <t>厚別中央</t>
    <rPh sb="2" eb="4">
      <t>チュウオウ</t>
    </rPh>
    <phoneticPr fontId="5"/>
  </si>
  <si>
    <t>01108201003</t>
  </si>
  <si>
    <t>あいの里</t>
  </si>
  <si>
    <t>01102201011</t>
  </si>
  <si>
    <t>西山鼻</t>
  </si>
  <si>
    <t>01101201011</t>
  </si>
  <si>
    <t>美園</t>
  </si>
  <si>
    <t>01105201003</t>
  </si>
  <si>
    <t>厚別北</t>
  </si>
  <si>
    <t>01108201004</t>
  </si>
  <si>
    <t>石狩市</t>
    <rPh sb="0" eb="3">
      <t>イシカリシ</t>
    </rPh>
    <phoneticPr fontId="17"/>
  </si>
  <si>
    <t>花川東</t>
  </si>
  <si>
    <t>01235201001</t>
  </si>
  <si>
    <t>西区</t>
    <rPh sb="0" eb="2">
      <t>ニシク</t>
    </rPh>
    <phoneticPr fontId="17"/>
  </si>
  <si>
    <t>宮の森</t>
  </si>
  <si>
    <t>01107201010</t>
  </si>
  <si>
    <t>平岸</t>
    <phoneticPr fontId="5"/>
  </si>
  <si>
    <t>01105201004</t>
  </si>
  <si>
    <t>上野幌</t>
  </si>
  <si>
    <t>01108201005</t>
  </si>
  <si>
    <t>【注】</t>
    <rPh sb="1" eb="2">
      <t>チュウ</t>
    </rPh>
    <phoneticPr fontId="5"/>
  </si>
  <si>
    <t>花川北</t>
  </si>
  <si>
    <t>01235201002</t>
  </si>
  <si>
    <t>山の手</t>
  </si>
  <si>
    <t>（廃店 宮の森へ統合）</t>
    <rPh sb="4" eb="5">
      <t>ミヤ</t>
    </rPh>
    <rPh sb="6" eb="7">
      <t>モリ</t>
    </rPh>
    <rPh sb="8" eb="10">
      <t>トウゴウ</t>
    </rPh>
    <phoneticPr fontId="5"/>
  </si>
  <si>
    <t>中の島</t>
  </si>
  <si>
    <t>01105201005</t>
  </si>
  <si>
    <t>東区</t>
    <rPh sb="0" eb="2">
      <t>ヒガシク</t>
    </rPh>
    <phoneticPr fontId="17"/>
  </si>
  <si>
    <t>札苗</t>
  </si>
  <si>
    <t>01103201001</t>
  </si>
  <si>
    <t>花川南</t>
  </si>
  <si>
    <t>01235201003</t>
  </si>
  <si>
    <t>琴似</t>
  </si>
  <si>
    <t>01107201002</t>
  </si>
  <si>
    <t>南郷</t>
    <rPh sb="0" eb="2">
      <t>ナンゴウ</t>
    </rPh>
    <phoneticPr fontId="5"/>
  </si>
  <si>
    <t>01105201006</t>
  </si>
  <si>
    <t>苗穂</t>
  </si>
  <si>
    <t>01103201002</t>
  </si>
  <si>
    <t>石狩</t>
  </si>
  <si>
    <t>01235201004</t>
  </si>
  <si>
    <t>八軒</t>
  </si>
  <si>
    <t>01107201003</t>
  </si>
  <si>
    <t>月寒</t>
  </si>
  <si>
    <t>01105201007</t>
  </si>
  <si>
    <t>伏古</t>
  </si>
  <si>
    <t>（廃店 札苗・苗穂へ分割統合）</t>
    <rPh sb="4" eb="5">
      <t>サツ</t>
    </rPh>
    <rPh sb="5" eb="6">
      <t>ナエ</t>
    </rPh>
    <rPh sb="7" eb="9">
      <t>ナエボ</t>
    </rPh>
    <phoneticPr fontId="5"/>
  </si>
  <si>
    <t>江別市</t>
    <rPh sb="0" eb="3">
      <t>エベツシ</t>
    </rPh>
    <phoneticPr fontId="17"/>
  </si>
  <si>
    <t>大麻</t>
    <phoneticPr fontId="5"/>
  </si>
  <si>
    <t>01217201001</t>
  </si>
  <si>
    <t>発寒</t>
  </si>
  <si>
    <t>01107201004</t>
  </si>
  <si>
    <t>福住</t>
  </si>
  <si>
    <t>01105201008</t>
  </si>
  <si>
    <t>北栄</t>
  </si>
  <si>
    <t>（廃店 新道・光星・栄町東・丘珠へ分割統合）</t>
    <rPh sb="4" eb="6">
      <t>シンドウ</t>
    </rPh>
    <rPh sb="7" eb="9">
      <t>コウセイ</t>
    </rPh>
    <rPh sb="10" eb="12">
      <t>サカエマチ</t>
    </rPh>
    <rPh sb="12" eb="13">
      <t>ヒガシ</t>
    </rPh>
    <rPh sb="14" eb="16">
      <t>オカダマ</t>
    </rPh>
    <phoneticPr fontId="5"/>
  </si>
  <si>
    <t>01103201004</t>
  </si>
  <si>
    <t>野幌大麻東</t>
    <rPh sb="2" eb="4">
      <t>オオアサ</t>
    </rPh>
    <rPh sb="4" eb="5">
      <t>ヒガシ</t>
    </rPh>
    <phoneticPr fontId="5"/>
  </si>
  <si>
    <t>01217201003</t>
  </si>
  <si>
    <t>新発寒</t>
  </si>
  <si>
    <t>01107201005</t>
  </si>
  <si>
    <t>西岡</t>
  </si>
  <si>
    <t>01105201009</t>
  </si>
  <si>
    <t>新道</t>
  </si>
  <si>
    <t>01103201005</t>
  </si>
  <si>
    <t>野幌南部</t>
  </si>
  <si>
    <t>01217201004</t>
  </si>
  <si>
    <t>西野</t>
  </si>
  <si>
    <t>01107201006</t>
  </si>
  <si>
    <t>月寒東</t>
  </si>
  <si>
    <t>01105201010</t>
  </si>
  <si>
    <t>光星</t>
  </si>
  <si>
    <t>01103201006</t>
  </si>
  <si>
    <t>江別西部</t>
  </si>
  <si>
    <t>01217201005</t>
  </si>
  <si>
    <t>西野北</t>
  </si>
  <si>
    <t>01107201007</t>
  </si>
  <si>
    <t>北野通</t>
  </si>
  <si>
    <t>01105201011</t>
  </si>
  <si>
    <t>札幌鉄北</t>
    <rPh sb="0" eb="2">
      <t>サッポロ</t>
    </rPh>
    <rPh sb="2" eb="3">
      <t>テツ</t>
    </rPh>
    <rPh sb="3" eb="4">
      <t>キタ</t>
    </rPh>
    <phoneticPr fontId="5"/>
  </si>
  <si>
    <t>01103201007</t>
  </si>
  <si>
    <t>江別中央</t>
  </si>
  <si>
    <t>01217201006</t>
  </si>
  <si>
    <t>西野南</t>
    <rPh sb="0" eb="2">
      <t>ニシノ</t>
    </rPh>
    <rPh sb="2" eb="3">
      <t>ミナミ</t>
    </rPh>
    <phoneticPr fontId="5"/>
  </si>
  <si>
    <t>01107201008</t>
  </si>
  <si>
    <t>清田区</t>
    <rPh sb="0" eb="3">
      <t>キヨタク</t>
    </rPh>
    <phoneticPr fontId="5"/>
  </si>
  <si>
    <t>清田</t>
  </si>
  <si>
    <t>01110201001</t>
  </si>
  <si>
    <t>栄町中央</t>
  </si>
  <si>
    <t>01103201009</t>
  </si>
  <si>
    <t>江別東部</t>
  </si>
  <si>
    <t>01217201007</t>
  </si>
  <si>
    <t>宮の沢</t>
  </si>
  <si>
    <t>01107201009</t>
  </si>
  <si>
    <t>真栄</t>
  </si>
  <si>
    <t>01110201002</t>
  </si>
  <si>
    <t>栄町東</t>
  </si>
  <si>
    <t>01103201010</t>
  </si>
  <si>
    <t>北広島市</t>
    <rPh sb="0" eb="3">
      <t>キタヒロシマ</t>
    </rPh>
    <rPh sb="3" eb="4">
      <t>シ</t>
    </rPh>
    <phoneticPr fontId="17"/>
  </si>
  <si>
    <t>北広島</t>
  </si>
  <si>
    <t>01234201001</t>
  </si>
  <si>
    <t>手稲区</t>
    <rPh sb="0" eb="3">
      <t>テイネク</t>
    </rPh>
    <phoneticPr fontId="17"/>
  </si>
  <si>
    <t>手稲中央</t>
  </si>
  <si>
    <t>01109201002</t>
  </si>
  <si>
    <t>北野</t>
  </si>
  <si>
    <t>01110201003</t>
  </si>
  <si>
    <t>丘珠</t>
  </si>
  <si>
    <t>01103201011</t>
  </si>
  <si>
    <t>広島</t>
  </si>
  <si>
    <t>01234201002</t>
  </si>
  <si>
    <t>手稲富丘</t>
  </si>
  <si>
    <t>01109201003</t>
  </si>
  <si>
    <t>平岡</t>
  </si>
  <si>
    <t>01110201004</t>
  </si>
  <si>
    <t>西の里</t>
  </si>
  <si>
    <t>01234201003</t>
  </si>
  <si>
    <t>手稲前田</t>
  </si>
  <si>
    <t>01109201004</t>
  </si>
  <si>
    <t>大曲</t>
  </si>
  <si>
    <t>01234201004</t>
  </si>
  <si>
    <t>手稲稲穂</t>
    <rPh sb="0" eb="2">
      <t>テイネ</t>
    </rPh>
    <rPh sb="2" eb="4">
      <t>イナホ</t>
    </rPh>
    <phoneticPr fontId="5"/>
  </si>
  <si>
    <t>01109201005</t>
  </si>
  <si>
    <t>手稲星置</t>
    <rPh sb="0" eb="2">
      <t>テイネ</t>
    </rPh>
    <rPh sb="2" eb="4">
      <t>ホシオキ</t>
    </rPh>
    <phoneticPr fontId="5"/>
  </si>
  <si>
    <t>01109201006</t>
  </si>
  <si>
    <t>◆</t>
    <phoneticPr fontId="5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</si>
  <si>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</si>
  <si>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</si>
  <si>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</si>
  <si>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◆市町村表記は販売所の所在地によるものです。店名と配達エリアの行政界は必ずしも一致しない場合があります。</t>
    <phoneticPr fontId="5"/>
  </si>
  <si>
    <t>札幌市内定数計</t>
    <rPh sb="0" eb="4">
      <t>サッポロシナイ</t>
    </rPh>
    <rPh sb="4" eb="6">
      <t>テイスウ</t>
    </rPh>
    <rPh sb="6" eb="7">
      <t>ケイ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</si>
  <si>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5"/>
  </si>
  <si>
    <t>近郊定数計</t>
    <rPh sb="0" eb="2">
      <t>キンコウ</t>
    </rPh>
    <rPh sb="2" eb="4">
      <t>テイスウ</t>
    </rPh>
    <rPh sb="4" eb="5">
      <t>ケイ</t>
    </rPh>
    <phoneticPr fontId="5"/>
  </si>
  <si>
    <t xml:space="preserve">◆店名に※印を付した販売所は、エリアの一部（遠隔地）で日曜・祝日折込分を翌日朝刊と同配いたします。
</t>
    <phoneticPr fontId="5"/>
  </si>
  <si>
    <t>　　合　　計</t>
    <rPh sb="2" eb="6">
      <t>ゴウケイ</t>
    </rPh>
    <phoneticPr fontId="5"/>
  </si>
  <si>
    <t>千歳・苫小牧・室蘭・日高地区</t>
    <rPh sb="0" eb="2">
      <t>チトセ</t>
    </rPh>
    <rPh sb="3" eb="6">
      <t>トマコマイ</t>
    </rPh>
    <rPh sb="7" eb="9">
      <t>ムロラン</t>
    </rPh>
    <rPh sb="10" eb="12">
      <t>ヒダカ</t>
    </rPh>
    <rPh sb="12" eb="14">
      <t>チク</t>
    </rPh>
    <phoneticPr fontId="5"/>
  </si>
  <si>
    <t>広告主業種</t>
    <rPh sb="0" eb="3">
      <t>コウコクヌシ</t>
    </rPh>
    <rPh sb="3" eb="5">
      <t>ギョウシュ</t>
    </rPh>
    <phoneticPr fontId="5"/>
  </si>
  <si>
    <t>B地区枚数</t>
    <rPh sb="1" eb="3">
      <t>チク</t>
    </rPh>
    <rPh sb="3" eb="5">
      <t>マイスウ</t>
    </rPh>
    <phoneticPr fontId="5"/>
  </si>
  <si>
    <t>E地区枚数</t>
    <rPh sb="1" eb="3">
      <t>チク</t>
    </rPh>
    <rPh sb="3" eb="5">
      <t>マイスウ</t>
    </rPh>
    <phoneticPr fontId="5"/>
  </si>
  <si>
    <r>
      <t>▼恵庭・千歳方面</t>
    </r>
    <r>
      <rPr>
        <b/>
        <sz val="10"/>
        <rFont val="ＭＳ Ｐゴシック"/>
        <family val="3"/>
        <charset val="128"/>
      </rPr>
      <t>（B地区）</t>
    </r>
    <rPh sb="1" eb="3">
      <t>エニワ</t>
    </rPh>
    <rPh sb="4" eb="6">
      <t>チトセ</t>
    </rPh>
    <rPh sb="6" eb="8">
      <t>ホウメン</t>
    </rPh>
    <rPh sb="10" eb="12">
      <t>チク</t>
    </rPh>
    <phoneticPr fontId="5"/>
  </si>
  <si>
    <r>
      <t>▼室蘭・登別方面</t>
    </r>
    <r>
      <rPr>
        <b/>
        <sz val="10"/>
        <rFont val="ＭＳ Ｐゴシック"/>
        <family val="3"/>
        <charset val="128"/>
      </rPr>
      <t>（E地区）　</t>
    </r>
    <rPh sb="1" eb="3">
      <t>ムロラン</t>
    </rPh>
    <rPh sb="4" eb="6">
      <t>ノボリベツ</t>
    </rPh>
    <rPh sb="6" eb="8">
      <t>ホウメン</t>
    </rPh>
    <rPh sb="10" eb="12">
      <t>チク</t>
    </rPh>
    <phoneticPr fontId="5"/>
  </si>
  <si>
    <r>
      <t>▼白老町</t>
    </r>
    <r>
      <rPr>
        <b/>
        <sz val="10"/>
        <rFont val="ＭＳ Ｐゴシック"/>
        <family val="3"/>
        <charset val="128"/>
      </rPr>
      <t>（E地区）　</t>
    </r>
    <rPh sb="1" eb="3">
      <t>シラオイ</t>
    </rPh>
    <rPh sb="3" eb="4">
      <t>チョウ</t>
    </rPh>
    <phoneticPr fontId="5"/>
  </si>
  <si>
    <r>
      <t>▼日高・静内・浦河方面</t>
    </r>
    <r>
      <rPr>
        <b/>
        <sz val="10"/>
        <rFont val="ＭＳ Ｐゴシック"/>
        <family val="3"/>
        <charset val="128"/>
      </rPr>
      <t>（E地区）　</t>
    </r>
    <rPh sb="1" eb="3">
      <t>ヒダカ</t>
    </rPh>
    <rPh sb="4" eb="6">
      <t>シズナイ</t>
    </rPh>
    <rPh sb="7" eb="9">
      <t>ウラカワ</t>
    </rPh>
    <rPh sb="9" eb="11">
      <t>ホウメン</t>
    </rPh>
    <phoneticPr fontId="5"/>
  </si>
  <si>
    <t>市町村名</t>
    <rPh sb="0" eb="3">
      <t>シチョウソン</t>
    </rPh>
    <rPh sb="3" eb="4">
      <t>メイ</t>
    </rPh>
    <phoneticPr fontId="5"/>
  </si>
  <si>
    <t>定数</t>
    <rPh sb="0" eb="2">
      <t>テイスウ</t>
    </rPh>
    <phoneticPr fontId="5"/>
  </si>
  <si>
    <t>折込枚数</t>
    <rPh sb="0" eb="2">
      <t>オリコミ</t>
    </rPh>
    <rPh sb="2" eb="4">
      <t>マイスウ</t>
    </rPh>
    <phoneticPr fontId="3"/>
  </si>
  <si>
    <t>店名</t>
    <rPh sb="0" eb="2">
      <t>テンメイ</t>
    </rPh>
    <phoneticPr fontId="5"/>
  </si>
  <si>
    <t>恵庭市</t>
    <rPh sb="0" eb="3">
      <t>エニワシ</t>
    </rPh>
    <phoneticPr fontId="5"/>
  </si>
  <si>
    <t>島松</t>
    <rPh sb="0" eb="2">
      <t>シママツ</t>
    </rPh>
    <phoneticPr fontId="5"/>
  </si>
  <si>
    <t>01231201001</t>
  </si>
  <si>
    <t>室蘭市</t>
    <rPh sb="0" eb="1">
      <t>ムロ</t>
    </rPh>
    <rPh sb="1" eb="2">
      <t>ラン</t>
    </rPh>
    <rPh sb="2" eb="3">
      <t>シ</t>
    </rPh>
    <phoneticPr fontId="5"/>
  </si>
  <si>
    <t>小橋内</t>
    <rPh sb="0" eb="1">
      <t>チイ</t>
    </rPh>
    <rPh sb="1" eb="2">
      <t>ハシ</t>
    </rPh>
    <rPh sb="2" eb="3">
      <t>ナイ</t>
    </rPh>
    <phoneticPr fontId="5"/>
  </si>
  <si>
    <t>01205201001</t>
  </si>
  <si>
    <t>白老町</t>
    <rPh sb="0" eb="3">
      <t>シラオイチョウ</t>
    </rPh>
    <phoneticPr fontId="5"/>
  </si>
  <si>
    <t>白老</t>
    <rPh sb="0" eb="2">
      <t>シラオイ</t>
    </rPh>
    <phoneticPr fontId="5"/>
  </si>
  <si>
    <t>01578201001</t>
  </si>
  <si>
    <t>日高町</t>
    <rPh sb="0" eb="3">
      <t>ヒダカチョウ</t>
    </rPh>
    <phoneticPr fontId="5"/>
  </si>
  <si>
    <t>日高</t>
    <rPh sb="0" eb="2">
      <t>ヒダカ</t>
    </rPh>
    <phoneticPr fontId="5"/>
  </si>
  <si>
    <t>01610201001</t>
  </si>
  <si>
    <t>恵庭西部</t>
    <rPh sb="0" eb="2">
      <t>エニワ</t>
    </rPh>
    <rPh sb="2" eb="4">
      <t>セイブ</t>
    </rPh>
    <phoneticPr fontId="5"/>
  </si>
  <si>
    <t>01231201002</t>
  </si>
  <si>
    <t>母恋</t>
    <rPh sb="0" eb="2">
      <t>ボコイ</t>
    </rPh>
    <phoneticPr fontId="5"/>
  </si>
  <si>
    <t>（廃店 東町へ統合）</t>
    <rPh sb="2" eb="3">
      <t>ミセ</t>
    </rPh>
    <rPh sb="4" eb="5">
      <t>ヒガシ</t>
    </rPh>
    <rPh sb="5" eb="6">
      <t>マチ</t>
    </rPh>
    <rPh sb="7" eb="9">
      <t>トウゴウ</t>
    </rPh>
    <phoneticPr fontId="5"/>
  </si>
  <si>
    <t>萩野</t>
    <rPh sb="0" eb="2">
      <t>ハギノ</t>
    </rPh>
    <phoneticPr fontId="5"/>
  </si>
  <si>
    <t>01578201002</t>
  </si>
  <si>
    <t>富川</t>
    <rPh sb="0" eb="2">
      <t>トミカワ</t>
    </rPh>
    <phoneticPr fontId="5"/>
  </si>
  <si>
    <t>01610201002</t>
  </si>
  <si>
    <t>恵庭東部</t>
    <rPh sb="0" eb="2">
      <t>エニワ</t>
    </rPh>
    <rPh sb="2" eb="4">
      <t>トウブ</t>
    </rPh>
    <phoneticPr fontId="5"/>
  </si>
  <si>
    <t>01231201003</t>
  </si>
  <si>
    <t>東町</t>
    <rPh sb="0" eb="2">
      <t>ヒガシマチ</t>
    </rPh>
    <phoneticPr fontId="5"/>
  </si>
  <si>
    <t>01205201003</t>
  </si>
  <si>
    <t>竹浦</t>
    <rPh sb="0" eb="2">
      <t>タケウラ</t>
    </rPh>
    <phoneticPr fontId="5"/>
  </si>
  <si>
    <t>01578201003</t>
  </si>
  <si>
    <t>門別</t>
    <rPh sb="0" eb="2">
      <t>モンベツ</t>
    </rPh>
    <phoneticPr fontId="5"/>
  </si>
  <si>
    <t>01610201007</t>
  </si>
  <si>
    <t>千歳市</t>
    <rPh sb="0" eb="3">
      <t>チトセシ</t>
    </rPh>
    <phoneticPr fontId="5"/>
  </si>
  <si>
    <t>千歳西部</t>
    <rPh sb="0" eb="2">
      <t>チトセ</t>
    </rPh>
    <rPh sb="2" eb="4">
      <t>セイブ</t>
    </rPh>
    <phoneticPr fontId="5"/>
  </si>
  <si>
    <t>01224201001</t>
  </si>
  <si>
    <t>中島</t>
    <rPh sb="0" eb="2">
      <t>ナカジマ</t>
    </rPh>
    <phoneticPr fontId="5"/>
  </si>
  <si>
    <t>01205201004</t>
  </si>
  <si>
    <t>虎杖浜</t>
    <rPh sb="0" eb="3">
      <t>コジョウハマ</t>
    </rPh>
    <phoneticPr fontId="5"/>
  </si>
  <si>
    <t>01578201004</t>
  </si>
  <si>
    <t>厚賀</t>
    <rPh sb="0" eb="2">
      <t>アツガ</t>
    </rPh>
    <phoneticPr fontId="5"/>
  </si>
  <si>
    <t>01610201008</t>
  </si>
  <si>
    <t>千歳東部</t>
    <rPh sb="0" eb="2">
      <t>チトセ</t>
    </rPh>
    <rPh sb="2" eb="4">
      <t>トウブ</t>
    </rPh>
    <phoneticPr fontId="5"/>
  </si>
  <si>
    <t>01224201002</t>
  </si>
  <si>
    <t>本輪西</t>
    <rPh sb="0" eb="3">
      <t>モトワニシ</t>
    </rPh>
    <phoneticPr fontId="5"/>
  </si>
  <si>
    <t>01205201005</t>
  </si>
  <si>
    <t>新冠町</t>
    <rPh sb="0" eb="2">
      <t>ニイカップ</t>
    </rPh>
    <rPh sb="2" eb="3">
      <t>ヒダカチョウ</t>
    </rPh>
    <phoneticPr fontId="5"/>
  </si>
  <si>
    <t>01610201006</t>
  </si>
  <si>
    <t>千歳高台</t>
    <rPh sb="0" eb="2">
      <t>チトセ</t>
    </rPh>
    <rPh sb="2" eb="4">
      <t>タカダイ</t>
    </rPh>
    <phoneticPr fontId="5"/>
  </si>
  <si>
    <t>（廃店 千歳西部・千歳東部へ分割統合）</t>
    <rPh sb="2" eb="3">
      <t>ミセ</t>
    </rPh>
    <rPh sb="4" eb="6">
      <t>チトセ</t>
    </rPh>
    <rPh sb="6" eb="8">
      <t>セイブ</t>
    </rPh>
    <rPh sb="9" eb="11">
      <t>チトセ</t>
    </rPh>
    <rPh sb="11" eb="13">
      <t>トウブ</t>
    </rPh>
    <rPh sb="14" eb="16">
      <t>ブンカツ</t>
    </rPh>
    <phoneticPr fontId="5"/>
  </si>
  <si>
    <t>白鳥台</t>
    <rPh sb="0" eb="3">
      <t>ハクチョウダイ</t>
    </rPh>
    <phoneticPr fontId="5"/>
  </si>
  <si>
    <t>01205201006</t>
  </si>
  <si>
    <r>
      <t>▼安平・厚真・むかわ方面</t>
    </r>
    <r>
      <rPr>
        <b/>
        <sz val="10"/>
        <rFont val="ＭＳ Ｐゴシック"/>
        <family val="3"/>
        <charset val="128"/>
      </rPr>
      <t>（E地区）　</t>
    </r>
    <rPh sb="1" eb="3">
      <t>アビラ</t>
    </rPh>
    <rPh sb="4" eb="6">
      <t>アツマ</t>
    </rPh>
    <rPh sb="10" eb="12">
      <t>ホウメン</t>
    </rPh>
    <phoneticPr fontId="5"/>
  </si>
  <si>
    <t>平取町</t>
    <rPh sb="0" eb="2">
      <t>ヒラト</t>
    </rPh>
    <rPh sb="2" eb="3">
      <t>チョウ</t>
    </rPh>
    <phoneticPr fontId="5"/>
  </si>
  <si>
    <t>平取</t>
    <rPh sb="0" eb="2">
      <t>ビラトリ</t>
    </rPh>
    <phoneticPr fontId="5"/>
  </si>
  <si>
    <t>01607201001</t>
  </si>
  <si>
    <t>高砂</t>
    <rPh sb="0" eb="2">
      <t>タカサゴ</t>
    </rPh>
    <phoneticPr fontId="5"/>
  </si>
  <si>
    <t>01205201008</t>
  </si>
  <si>
    <t>振内</t>
    <rPh sb="0" eb="1">
      <t>フ</t>
    </rPh>
    <rPh sb="1" eb="2">
      <t>ウチ</t>
    </rPh>
    <phoneticPr fontId="5"/>
  </si>
  <si>
    <t>01607201002</t>
  </si>
  <si>
    <r>
      <t>▼苫小牧市</t>
    </r>
    <r>
      <rPr>
        <b/>
        <sz val="10"/>
        <rFont val="ＭＳ Ｐゴシック"/>
        <family val="3"/>
        <charset val="128"/>
      </rPr>
      <t>（B地区）</t>
    </r>
    <rPh sb="1" eb="4">
      <t>トマコマイ</t>
    </rPh>
    <rPh sb="4" eb="5">
      <t>シ</t>
    </rPh>
    <phoneticPr fontId="5"/>
  </si>
  <si>
    <t>登別市</t>
    <rPh sb="0" eb="3">
      <t>ノボリベツシ</t>
    </rPh>
    <phoneticPr fontId="5"/>
  </si>
  <si>
    <t>鷲別</t>
    <rPh sb="0" eb="2">
      <t>ワシベツ</t>
    </rPh>
    <phoneticPr fontId="5"/>
  </si>
  <si>
    <t>01230201001</t>
  </si>
  <si>
    <t>安平町</t>
    <rPh sb="0" eb="2">
      <t>アビラ</t>
    </rPh>
    <rPh sb="2" eb="3">
      <t>チョウ</t>
    </rPh>
    <phoneticPr fontId="5"/>
  </si>
  <si>
    <t>追分</t>
    <rPh sb="0" eb="2">
      <t>オイワケ</t>
    </rPh>
    <phoneticPr fontId="5"/>
  </si>
  <si>
    <t>01585201001</t>
  </si>
  <si>
    <t>新ひだか町</t>
    <phoneticPr fontId="5"/>
  </si>
  <si>
    <t>静内</t>
    <rPh sb="0" eb="2">
      <t>シズナイ</t>
    </rPh>
    <phoneticPr fontId="5"/>
  </si>
  <si>
    <t>01608201001</t>
  </si>
  <si>
    <t>幌別</t>
    <rPh sb="0" eb="2">
      <t>ホロベツ</t>
    </rPh>
    <phoneticPr fontId="5"/>
  </si>
  <si>
    <t>01230201002</t>
  </si>
  <si>
    <t>早来</t>
    <rPh sb="0" eb="1">
      <t>ハヤ</t>
    </rPh>
    <rPh sb="1" eb="2">
      <t>ク</t>
    </rPh>
    <phoneticPr fontId="5"/>
  </si>
  <si>
    <t>01585201002</t>
  </si>
  <si>
    <t>御園</t>
    <rPh sb="0" eb="2">
      <t>ミソノ</t>
    </rPh>
    <phoneticPr fontId="5"/>
  </si>
  <si>
    <t>01609201001</t>
  </si>
  <si>
    <t>苫小牧市</t>
    <rPh sb="0" eb="3">
      <t>トマコマイ</t>
    </rPh>
    <rPh sb="3" eb="4">
      <t>シ</t>
    </rPh>
    <phoneticPr fontId="5"/>
  </si>
  <si>
    <t>美園</t>
    <rPh sb="0" eb="1">
      <t>ビ</t>
    </rPh>
    <rPh sb="1" eb="2">
      <t>エン</t>
    </rPh>
    <phoneticPr fontId="5"/>
  </si>
  <si>
    <t>01213201001</t>
  </si>
  <si>
    <t>登別</t>
    <rPh sb="0" eb="2">
      <t>ノボリベツ</t>
    </rPh>
    <phoneticPr fontId="5"/>
  </si>
  <si>
    <t>01230201003</t>
  </si>
  <si>
    <t>遠浅</t>
    <rPh sb="0" eb="2">
      <t>トオアサ</t>
    </rPh>
    <phoneticPr fontId="5"/>
  </si>
  <si>
    <t>01585201003</t>
  </si>
  <si>
    <t>東静内</t>
    <rPh sb="0" eb="3">
      <t>ヒガシシズナイ</t>
    </rPh>
    <phoneticPr fontId="5"/>
  </si>
  <si>
    <t>01609201002</t>
  </si>
  <si>
    <t>春日</t>
    <rPh sb="0" eb="1">
      <t>ハル</t>
    </rPh>
    <rPh sb="1" eb="2">
      <t>ヒ</t>
    </rPh>
    <phoneticPr fontId="5"/>
  </si>
  <si>
    <t>01213201002</t>
  </si>
  <si>
    <t>厚真町</t>
    <rPh sb="0" eb="3">
      <t>アツマチョウ</t>
    </rPh>
    <phoneticPr fontId="5"/>
  </si>
  <si>
    <t>厚真</t>
    <rPh sb="0" eb="2">
      <t>アツマ</t>
    </rPh>
    <phoneticPr fontId="5"/>
  </si>
  <si>
    <t>01581201001</t>
  </si>
  <si>
    <t>三石</t>
    <rPh sb="0" eb="2">
      <t>ミツイシ</t>
    </rPh>
    <phoneticPr fontId="5"/>
  </si>
  <si>
    <t>01609201003</t>
  </si>
  <si>
    <t>沼ノ端</t>
    <rPh sb="0" eb="1">
      <t>ヌマ</t>
    </rPh>
    <rPh sb="2" eb="3">
      <t>ハタ</t>
    </rPh>
    <phoneticPr fontId="5"/>
  </si>
  <si>
    <t>01213201003</t>
  </si>
  <si>
    <r>
      <t>▼伊達・洞爺方面</t>
    </r>
    <r>
      <rPr>
        <b/>
        <sz val="10"/>
        <rFont val="ＭＳ Ｐゴシック"/>
        <family val="3"/>
        <charset val="128"/>
      </rPr>
      <t>（E地区）　</t>
    </r>
    <rPh sb="1" eb="3">
      <t>ダテ</t>
    </rPh>
    <rPh sb="4" eb="6">
      <t>トウヤ</t>
    </rPh>
    <rPh sb="6" eb="8">
      <t>ホウメン</t>
    </rPh>
    <phoneticPr fontId="5"/>
  </si>
  <si>
    <t>上厚真</t>
    <rPh sb="0" eb="3">
      <t>カミアツマ</t>
    </rPh>
    <phoneticPr fontId="5"/>
  </si>
  <si>
    <t>01581201002</t>
  </si>
  <si>
    <t>歌笛</t>
    <rPh sb="0" eb="1">
      <t>ウタ</t>
    </rPh>
    <rPh sb="1" eb="2">
      <t>フエ</t>
    </rPh>
    <phoneticPr fontId="5"/>
  </si>
  <si>
    <t>01609201004</t>
  </si>
  <si>
    <t>大成</t>
    <rPh sb="0" eb="1">
      <t>ダイ</t>
    </rPh>
    <rPh sb="1" eb="2">
      <t>ナル</t>
    </rPh>
    <phoneticPr fontId="5"/>
  </si>
  <si>
    <t>（廃店 啓北・柏木へ分割統合）</t>
    <rPh sb="2" eb="3">
      <t>ミセ</t>
    </rPh>
    <rPh sb="4" eb="6">
      <t>ケイホク</t>
    </rPh>
    <rPh sb="7" eb="9">
      <t>カシワギ</t>
    </rPh>
    <rPh sb="10" eb="12">
      <t>ブンカツ</t>
    </rPh>
    <phoneticPr fontId="5"/>
  </si>
  <si>
    <t>むかわ町</t>
    <rPh sb="3" eb="4">
      <t>チョウ</t>
    </rPh>
    <phoneticPr fontId="5"/>
  </si>
  <si>
    <t>鵡川</t>
    <rPh sb="0" eb="2">
      <t>ムカワ</t>
    </rPh>
    <phoneticPr fontId="5"/>
  </si>
  <si>
    <t>01586201001</t>
  </si>
  <si>
    <t>浦河町</t>
    <rPh sb="0" eb="3">
      <t>ウラカワチョウ</t>
    </rPh>
    <phoneticPr fontId="5"/>
  </si>
  <si>
    <t>荻伏</t>
    <rPh sb="0" eb="1">
      <t>オギ</t>
    </rPh>
    <rPh sb="1" eb="2">
      <t>フ</t>
    </rPh>
    <phoneticPr fontId="5"/>
  </si>
  <si>
    <t>啓北</t>
    <rPh sb="0" eb="1">
      <t>ケイ</t>
    </rPh>
    <rPh sb="1" eb="2">
      <t>キタ</t>
    </rPh>
    <phoneticPr fontId="5"/>
  </si>
  <si>
    <t>01213201005</t>
  </si>
  <si>
    <t>伊達市</t>
    <rPh sb="0" eb="3">
      <t>ダテシ</t>
    </rPh>
    <phoneticPr fontId="5"/>
  </si>
  <si>
    <t>黄金</t>
    <rPh sb="0" eb="2">
      <t>コガネ</t>
    </rPh>
    <phoneticPr fontId="5"/>
  </si>
  <si>
    <t>01233201001</t>
  </si>
  <si>
    <t>旭岡</t>
    <rPh sb="0" eb="2">
      <t>アサヒオカ</t>
    </rPh>
    <phoneticPr fontId="5"/>
  </si>
  <si>
    <t>01586201002</t>
  </si>
  <si>
    <t>浦河</t>
    <rPh sb="0" eb="2">
      <t>ウラカワ</t>
    </rPh>
    <phoneticPr fontId="5"/>
  </si>
  <si>
    <t>柏木</t>
    <rPh sb="0" eb="1">
      <t>カシワ</t>
    </rPh>
    <rPh sb="1" eb="2">
      <t>キ</t>
    </rPh>
    <phoneticPr fontId="5"/>
  </si>
  <si>
    <t>01213201006</t>
  </si>
  <si>
    <t>稀府</t>
    <rPh sb="0" eb="2">
      <t>マレップ</t>
    </rPh>
    <phoneticPr fontId="5"/>
  </si>
  <si>
    <t>01233201002</t>
  </si>
  <si>
    <t>穂別</t>
    <rPh sb="0" eb="2">
      <t>ホベツ</t>
    </rPh>
    <phoneticPr fontId="5"/>
  </si>
  <si>
    <t>01586201003</t>
  </si>
  <si>
    <t>様似町</t>
    <rPh sb="0" eb="2">
      <t>サマニ</t>
    </rPh>
    <rPh sb="2" eb="3">
      <t>チョウ</t>
    </rPh>
    <phoneticPr fontId="5"/>
  </si>
  <si>
    <t>様似</t>
    <rPh sb="0" eb="2">
      <t>サマニ</t>
    </rPh>
    <phoneticPr fontId="5"/>
  </si>
  <si>
    <t>のぞみ</t>
    <phoneticPr fontId="5"/>
  </si>
  <si>
    <t>01213201007</t>
  </si>
  <si>
    <t>伊達</t>
    <rPh sb="0" eb="2">
      <t>ダテ</t>
    </rPh>
    <phoneticPr fontId="5"/>
  </si>
  <si>
    <t>01233201003</t>
  </si>
  <si>
    <t>富内</t>
    <rPh sb="0" eb="2">
      <t>トミウチ</t>
    </rPh>
    <phoneticPr fontId="5"/>
  </si>
  <si>
    <t>01586201005</t>
  </si>
  <si>
    <t>えりも町</t>
    <rPh sb="3" eb="4">
      <t>チョウ</t>
    </rPh>
    <phoneticPr fontId="5"/>
  </si>
  <si>
    <t>えりも</t>
    <phoneticPr fontId="5"/>
  </si>
  <si>
    <t>長和</t>
    <rPh sb="0" eb="2">
      <t>ナガワ</t>
    </rPh>
    <phoneticPr fontId="5"/>
  </si>
  <si>
    <t>01233201004</t>
  </si>
  <si>
    <t>01601201001</t>
  </si>
  <si>
    <t>目黒</t>
    <rPh sb="0" eb="2">
      <t>メグロ</t>
    </rPh>
    <phoneticPr fontId="5"/>
  </si>
  <si>
    <t>有珠</t>
    <rPh sb="0" eb="2">
      <t>ウス</t>
    </rPh>
    <phoneticPr fontId="5"/>
  </si>
  <si>
    <t>01233201005</t>
  </si>
  <si>
    <t>01601201002</t>
  </si>
  <si>
    <t>庶野</t>
    <rPh sb="0" eb="2">
      <t>ショヤ</t>
    </rPh>
    <phoneticPr fontId="5"/>
  </si>
  <si>
    <t>大滝</t>
    <rPh sb="0" eb="2">
      <t>オオタキ</t>
    </rPh>
    <phoneticPr fontId="5"/>
  </si>
  <si>
    <t>01233201006</t>
  </si>
  <si>
    <t>01601201003</t>
  </si>
  <si>
    <t>えりも岬</t>
    <rPh sb="3" eb="4">
      <t>ミサキ</t>
    </rPh>
    <phoneticPr fontId="5"/>
  </si>
  <si>
    <t>洞爺湖町</t>
    <rPh sb="0" eb="3">
      <t>トウヤコ</t>
    </rPh>
    <rPh sb="3" eb="4">
      <t>チョウ</t>
    </rPh>
    <phoneticPr fontId="5"/>
  </si>
  <si>
    <t>虻田</t>
    <rPh sb="0" eb="2">
      <t>アブタ</t>
    </rPh>
    <phoneticPr fontId="5"/>
  </si>
  <si>
    <t>01584201001</t>
  </si>
  <si>
    <t>洞爺湖</t>
    <rPh sb="0" eb="3">
      <t>トウヤコ</t>
    </rPh>
    <phoneticPr fontId="5"/>
  </si>
  <si>
    <t>01584201002</t>
  </si>
  <si>
    <t>向洞爺</t>
    <rPh sb="0" eb="1">
      <t>ムコ</t>
    </rPh>
    <rPh sb="1" eb="3">
      <t>トウヤ</t>
    </rPh>
    <phoneticPr fontId="5"/>
  </si>
  <si>
    <t>01584201003</t>
  </si>
  <si>
    <t>01602201001</t>
  </si>
  <si>
    <t>豊浦町</t>
    <rPh sb="0" eb="3">
      <t>トヨウラチョウ</t>
    </rPh>
    <phoneticPr fontId="5"/>
  </si>
  <si>
    <t>豊浦</t>
    <rPh sb="0" eb="2">
      <t>トヨウラ</t>
    </rPh>
    <phoneticPr fontId="5"/>
  </si>
  <si>
    <t>01571201001</t>
  </si>
  <si>
    <t>01602201002</t>
  </si>
  <si>
    <t>大岸</t>
    <rPh sb="0" eb="2">
      <t>オオキシ</t>
    </rPh>
    <phoneticPr fontId="5"/>
  </si>
  <si>
    <t>01571201002</t>
  </si>
  <si>
    <t>礼文</t>
    <rPh sb="0" eb="2">
      <t>レブン</t>
    </rPh>
    <phoneticPr fontId="5"/>
  </si>
  <si>
    <t>01571201003</t>
  </si>
  <si>
    <t>壮瞥町</t>
    <rPh sb="0" eb="2">
      <t>ソウベツ</t>
    </rPh>
    <rPh sb="2" eb="3">
      <t>チョウ</t>
    </rPh>
    <phoneticPr fontId="5"/>
  </si>
  <si>
    <t>壮瞥</t>
    <rPh sb="0" eb="2">
      <t>ソウベツ</t>
    </rPh>
    <phoneticPr fontId="5"/>
  </si>
  <si>
    <t>01575201001</t>
  </si>
  <si>
    <t>久保内</t>
    <rPh sb="0" eb="2">
      <t>クボ</t>
    </rPh>
    <rPh sb="2" eb="3">
      <t>ナイ</t>
    </rPh>
    <phoneticPr fontId="5"/>
  </si>
  <si>
    <t>01575201002</t>
  </si>
  <si>
    <t>B地区定数計</t>
    <rPh sb="1" eb="3">
      <t>チク</t>
    </rPh>
    <rPh sb="3" eb="5">
      <t>テイスウ</t>
    </rPh>
    <rPh sb="5" eb="6">
      <t>ケイ</t>
    </rPh>
    <phoneticPr fontId="5"/>
  </si>
  <si>
    <t>Ｅ地区定数計</t>
    <rPh sb="1" eb="3">
      <t>チク</t>
    </rPh>
    <rPh sb="3" eb="5">
      <t>テイスウ</t>
    </rPh>
    <rPh sb="5" eb="6">
      <t>ケイ</t>
    </rPh>
    <phoneticPr fontId="5"/>
  </si>
  <si>
    <t>小樽・岩内・倶知安地区</t>
    <phoneticPr fontId="5"/>
  </si>
  <si>
    <r>
      <t>▼小樽市</t>
    </r>
    <r>
      <rPr>
        <b/>
        <sz val="10"/>
        <rFont val="ＭＳ Ｐゴシック"/>
        <family val="3"/>
        <charset val="128"/>
      </rPr>
      <t>（B地区）</t>
    </r>
    <rPh sb="1" eb="3">
      <t>オタル</t>
    </rPh>
    <rPh sb="3" eb="4">
      <t>シ</t>
    </rPh>
    <phoneticPr fontId="5"/>
  </si>
  <si>
    <r>
      <t>▼余市・積丹方面</t>
    </r>
    <r>
      <rPr>
        <b/>
        <sz val="10"/>
        <rFont val="ＭＳ Ｐゴシック"/>
        <family val="3"/>
        <charset val="128"/>
      </rPr>
      <t>（E地区）</t>
    </r>
    <rPh sb="1" eb="3">
      <t>ヨイチ</t>
    </rPh>
    <rPh sb="4" eb="6">
      <t>シャコタン</t>
    </rPh>
    <rPh sb="6" eb="8">
      <t>ホウメン</t>
    </rPh>
    <phoneticPr fontId="5"/>
  </si>
  <si>
    <r>
      <t>▼岩内・倶知安・ニセコ方面</t>
    </r>
    <r>
      <rPr>
        <b/>
        <sz val="10"/>
        <rFont val="ＭＳ Ｐゴシック"/>
        <family val="3"/>
        <charset val="128"/>
      </rPr>
      <t>（E地区）</t>
    </r>
    <rPh sb="1" eb="3">
      <t>イワナイ</t>
    </rPh>
    <rPh sb="4" eb="7">
      <t>クッチャン</t>
    </rPh>
    <rPh sb="11" eb="13">
      <t>ホウメン</t>
    </rPh>
    <phoneticPr fontId="5"/>
  </si>
  <si>
    <r>
      <t>▼寿都・島牧方面</t>
    </r>
    <r>
      <rPr>
        <b/>
        <sz val="10"/>
        <rFont val="ＭＳ Ｐゴシック"/>
        <family val="3"/>
        <charset val="128"/>
      </rPr>
      <t>（E地区）</t>
    </r>
    <rPh sb="1" eb="3">
      <t>スッツ</t>
    </rPh>
    <rPh sb="4" eb="6">
      <t>シママキ</t>
    </rPh>
    <rPh sb="6" eb="8">
      <t>ホウメン</t>
    </rPh>
    <phoneticPr fontId="5"/>
  </si>
  <si>
    <t>小樽市</t>
    <rPh sb="0" eb="2">
      <t>オタル</t>
    </rPh>
    <rPh sb="2" eb="3">
      <t>シ</t>
    </rPh>
    <phoneticPr fontId="5"/>
  </si>
  <si>
    <t>銭函</t>
    <rPh sb="0" eb="2">
      <t>ゼニバコ</t>
    </rPh>
    <phoneticPr fontId="5"/>
  </si>
  <si>
    <t>01203201001</t>
  </si>
  <si>
    <t>余市町</t>
    <phoneticPr fontId="5"/>
  </si>
  <si>
    <t>余市</t>
    <rPh sb="0" eb="2">
      <t>ヨイチ</t>
    </rPh>
    <phoneticPr fontId="5"/>
  </si>
  <si>
    <t>01408201001</t>
  </si>
  <si>
    <t>共和町</t>
    <rPh sb="0" eb="3">
      <t>キョウワチョウ</t>
    </rPh>
    <phoneticPr fontId="5"/>
  </si>
  <si>
    <t>国富</t>
    <rPh sb="0" eb="2">
      <t>クニトミ</t>
    </rPh>
    <phoneticPr fontId="5"/>
  </si>
  <si>
    <t>01401201001</t>
  </si>
  <si>
    <t>黒松内町</t>
    <rPh sb="0" eb="4">
      <t>クロマツナイチョウ</t>
    </rPh>
    <phoneticPr fontId="5"/>
  </si>
  <si>
    <t>白井川</t>
    <rPh sb="0" eb="2">
      <t>シライ</t>
    </rPh>
    <rPh sb="2" eb="3">
      <t>ガワ</t>
    </rPh>
    <phoneticPr fontId="5"/>
  </si>
  <si>
    <t>01393201001</t>
  </si>
  <si>
    <t>朝里・新光</t>
    <rPh sb="0" eb="2">
      <t>アサリ</t>
    </rPh>
    <rPh sb="3" eb="5">
      <t>シンコウ</t>
    </rPh>
    <phoneticPr fontId="5"/>
  </si>
  <si>
    <t>01203201002</t>
  </si>
  <si>
    <t>仁木町</t>
    <rPh sb="0" eb="3">
      <t>ニキチョウ</t>
    </rPh>
    <phoneticPr fontId="5"/>
  </si>
  <si>
    <t>仁木</t>
    <rPh sb="0" eb="2">
      <t>ニキ</t>
    </rPh>
    <phoneticPr fontId="5"/>
  </si>
  <si>
    <t>01407201001</t>
  </si>
  <si>
    <t>共和</t>
    <rPh sb="0" eb="2">
      <t>キョウワ</t>
    </rPh>
    <phoneticPr fontId="5"/>
  </si>
  <si>
    <t>01401201002</t>
  </si>
  <si>
    <t>黒松内</t>
    <rPh sb="0" eb="3">
      <t>クロマツナイ</t>
    </rPh>
    <phoneticPr fontId="5"/>
  </si>
  <si>
    <t>01393201002</t>
  </si>
  <si>
    <t>桜</t>
    <rPh sb="0" eb="1">
      <t>サクラ</t>
    </rPh>
    <phoneticPr fontId="5"/>
  </si>
  <si>
    <t>01203201003</t>
  </si>
  <si>
    <t>然別</t>
    <rPh sb="0" eb="2">
      <t>シカリベツ</t>
    </rPh>
    <phoneticPr fontId="5"/>
  </si>
  <si>
    <t>01407201002</t>
  </si>
  <si>
    <t>岩内町</t>
    <rPh sb="0" eb="3">
      <t>イワナイチョウ</t>
    </rPh>
    <phoneticPr fontId="5"/>
  </si>
  <si>
    <t>岩内</t>
    <rPh sb="0" eb="2">
      <t>イワナイ</t>
    </rPh>
    <phoneticPr fontId="5"/>
  </si>
  <si>
    <t>01402201001</t>
  </si>
  <si>
    <t>作開</t>
    <rPh sb="0" eb="1">
      <t>サク</t>
    </rPh>
    <rPh sb="1" eb="2">
      <t>カイ</t>
    </rPh>
    <phoneticPr fontId="5"/>
  </si>
  <si>
    <t>01393201003</t>
  </si>
  <si>
    <t>南小樽</t>
    <rPh sb="0" eb="3">
      <t>ミナミオタル</t>
    </rPh>
    <phoneticPr fontId="5"/>
  </si>
  <si>
    <t>01203201004</t>
  </si>
  <si>
    <t>大江</t>
    <rPh sb="0" eb="2">
      <t>オオエ</t>
    </rPh>
    <phoneticPr fontId="5"/>
  </si>
  <si>
    <t>01407201003</t>
  </si>
  <si>
    <t>岩内西</t>
    <rPh sb="0" eb="2">
      <t>イワナイ</t>
    </rPh>
    <rPh sb="2" eb="3">
      <t>ニシ</t>
    </rPh>
    <phoneticPr fontId="5"/>
  </si>
  <si>
    <t>（廃店 岩内へ統合）</t>
    <rPh sb="1" eb="3">
      <t>ハイテン</t>
    </rPh>
    <rPh sb="4" eb="6">
      <t>イワナイ</t>
    </rPh>
    <rPh sb="7" eb="9">
      <t>トウゴウ</t>
    </rPh>
    <phoneticPr fontId="5"/>
  </si>
  <si>
    <t>寿都町</t>
    <rPh sb="0" eb="3">
      <t>スッツチョウ</t>
    </rPh>
    <phoneticPr fontId="5"/>
  </si>
  <si>
    <t>寿都</t>
    <rPh sb="0" eb="2">
      <t>スッツ</t>
    </rPh>
    <phoneticPr fontId="5"/>
  </si>
  <si>
    <t>01392201001</t>
  </si>
  <si>
    <t>奥沢</t>
    <rPh sb="0" eb="2">
      <t>オクサワ</t>
    </rPh>
    <phoneticPr fontId="5"/>
  </si>
  <si>
    <t>（廃店 南小樽へ統合）</t>
    <rPh sb="4" eb="5">
      <t>ミナミ</t>
    </rPh>
    <rPh sb="5" eb="7">
      <t>オタル</t>
    </rPh>
    <phoneticPr fontId="5"/>
  </si>
  <si>
    <t>銀山</t>
    <rPh sb="0" eb="2">
      <t>ギンザン</t>
    </rPh>
    <phoneticPr fontId="5"/>
  </si>
  <si>
    <t>01407201004</t>
  </si>
  <si>
    <t>泊村</t>
    <rPh sb="0" eb="2">
      <t>トマリムラ</t>
    </rPh>
    <phoneticPr fontId="5"/>
  </si>
  <si>
    <t>泊</t>
    <rPh sb="0" eb="1">
      <t>トマ</t>
    </rPh>
    <phoneticPr fontId="5"/>
  </si>
  <si>
    <t>01403201001</t>
  </si>
  <si>
    <t>湯別</t>
    <rPh sb="0" eb="1">
      <t>ユ</t>
    </rPh>
    <rPh sb="1" eb="2">
      <t>ベツ</t>
    </rPh>
    <phoneticPr fontId="5"/>
  </si>
  <si>
    <t>01392201002</t>
  </si>
  <si>
    <t>松ヶ枝</t>
    <rPh sb="0" eb="3">
      <t>マツガエ</t>
    </rPh>
    <phoneticPr fontId="5"/>
  </si>
  <si>
    <t>01203201006</t>
  </si>
  <si>
    <t>赤井川村</t>
    <phoneticPr fontId="5"/>
  </si>
  <si>
    <t>都</t>
    <rPh sb="0" eb="1">
      <t>ミヤコ</t>
    </rPh>
    <phoneticPr fontId="5"/>
  </si>
  <si>
    <t>01409201001</t>
  </si>
  <si>
    <t>盃</t>
    <rPh sb="0" eb="1">
      <t>サカズキ</t>
    </rPh>
    <phoneticPr fontId="5"/>
  </si>
  <si>
    <t>01403201002</t>
  </si>
  <si>
    <t>南歌棄</t>
    <rPh sb="0" eb="1">
      <t>ミナミ</t>
    </rPh>
    <rPh sb="1" eb="2">
      <t>ウタ</t>
    </rPh>
    <rPh sb="2" eb="3">
      <t>ス</t>
    </rPh>
    <phoneticPr fontId="5"/>
  </si>
  <si>
    <t>01392201003</t>
  </si>
  <si>
    <t>緑</t>
    <rPh sb="0" eb="1">
      <t>ミドリ</t>
    </rPh>
    <phoneticPr fontId="5"/>
  </si>
  <si>
    <t>01203201007</t>
  </si>
  <si>
    <t>赤井川</t>
    <rPh sb="0" eb="3">
      <t>アカイガワ</t>
    </rPh>
    <phoneticPr fontId="5"/>
  </si>
  <si>
    <t>01409201002</t>
  </si>
  <si>
    <t>神恵内村</t>
    <rPh sb="0" eb="4">
      <t>カモエナイムラ</t>
    </rPh>
    <phoneticPr fontId="5"/>
  </si>
  <si>
    <t>神恵内</t>
    <rPh sb="0" eb="3">
      <t>カモエナイ</t>
    </rPh>
    <phoneticPr fontId="5"/>
  </si>
  <si>
    <t>01404201001</t>
  </si>
  <si>
    <t>歌棄</t>
    <rPh sb="0" eb="1">
      <t>ウタ</t>
    </rPh>
    <rPh sb="1" eb="2">
      <t>ス</t>
    </rPh>
    <phoneticPr fontId="5"/>
  </si>
  <si>
    <t>01392201004</t>
  </si>
  <si>
    <t>錦町</t>
    <rPh sb="0" eb="1">
      <t>ニシキ</t>
    </rPh>
    <rPh sb="1" eb="2">
      <t>マチ</t>
    </rPh>
    <phoneticPr fontId="5"/>
  </si>
  <si>
    <t>01203201008</t>
  </si>
  <si>
    <t>古平町</t>
    <rPh sb="0" eb="3">
      <t>フルビラチョウ</t>
    </rPh>
    <phoneticPr fontId="5"/>
  </si>
  <si>
    <t>古平</t>
    <rPh sb="0" eb="1">
      <t>フル</t>
    </rPh>
    <rPh sb="1" eb="2">
      <t>ヒラ</t>
    </rPh>
    <phoneticPr fontId="5"/>
  </si>
  <si>
    <t>01406201001</t>
  </si>
  <si>
    <t>倶知安町</t>
    <rPh sb="0" eb="4">
      <t>クッチャンチョウ</t>
    </rPh>
    <phoneticPr fontId="5"/>
  </si>
  <si>
    <t>倶知安</t>
    <rPh sb="0" eb="3">
      <t>クッチャン</t>
    </rPh>
    <phoneticPr fontId="5"/>
  </si>
  <si>
    <t>01400201001</t>
  </si>
  <si>
    <t>美谷</t>
    <rPh sb="0" eb="1">
      <t>ビ</t>
    </rPh>
    <rPh sb="1" eb="2">
      <t>タニ</t>
    </rPh>
    <phoneticPr fontId="5"/>
  </si>
  <si>
    <t>01392201005</t>
  </si>
  <si>
    <t>長橋</t>
    <rPh sb="0" eb="2">
      <t>ナガハシ</t>
    </rPh>
    <phoneticPr fontId="5"/>
  </si>
  <si>
    <t>（廃店 緑・錦町・塩谷へ分割統合）</t>
    <rPh sb="1" eb="3">
      <t>ハイテン</t>
    </rPh>
    <rPh sb="4" eb="5">
      <t>ミドリ</t>
    </rPh>
    <rPh sb="6" eb="8">
      <t>ニシキマチ</t>
    </rPh>
    <rPh sb="9" eb="11">
      <t>シオヤ</t>
    </rPh>
    <rPh sb="12" eb="14">
      <t>ブンカツ</t>
    </rPh>
    <rPh sb="14" eb="16">
      <t>トウゴウ</t>
    </rPh>
    <phoneticPr fontId="5"/>
  </si>
  <si>
    <t>積丹町</t>
    <rPh sb="0" eb="3">
      <t>シャコタンチョウ</t>
    </rPh>
    <phoneticPr fontId="5"/>
  </si>
  <si>
    <t>美国</t>
    <rPh sb="0" eb="1">
      <t>ビ</t>
    </rPh>
    <rPh sb="1" eb="2">
      <t>クニ</t>
    </rPh>
    <phoneticPr fontId="5"/>
  </si>
  <si>
    <t>01405201001</t>
  </si>
  <si>
    <t>ニセコ町</t>
    <rPh sb="3" eb="4">
      <t>チョウ</t>
    </rPh>
    <phoneticPr fontId="5"/>
  </si>
  <si>
    <t>ニセコ</t>
    <phoneticPr fontId="5"/>
  </si>
  <si>
    <t>01395201001</t>
  </si>
  <si>
    <t>鮫取澗</t>
    <rPh sb="0" eb="1">
      <t>サメ</t>
    </rPh>
    <rPh sb="1" eb="2">
      <t>ト</t>
    </rPh>
    <phoneticPr fontId="5"/>
  </si>
  <si>
    <t>01392201006</t>
  </si>
  <si>
    <t>塩谷</t>
    <rPh sb="0" eb="2">
      <t>シオヤ</t>
    </rPh>
    <phoneticPr fontId="5"/>
  </si>
  <si>
    <t>（廃店 錦町へ統合）</t>
    <rPh sb="1" eb="3">
      <t>ハイテン</t>
    </rPh>
    <rPh sb="4" eb="6">
      <t>ニシキマチ</t>
    </rPh>
    <rPh sb="7" eb="9">
      <t>トウゴウ</t>
    </rPh>
    <phoneticPr fontId="5"/>
  </si>
  <si>
    <t>01203201010</t>
  </si>
  <si>
    <t>入舸</t>
    <rPh sb="0" eb="1">
      <t>イ</t>
    </rPh>
    <phoneticPr fontId="5"/>
  </si>
  <si>
    <t>01405201002</t>
  </si>
  <si>
    <t>京極町</t>
    <rPh sb="0" eb="3">
      <t>キョウゴクチョウ</t>
    </rPh>
    <phoneticPr fontId="5"/>
  </si>
  <si>
    <t>京極</t>
    <rPh sb="0" eb="2">
      <t>キョウゴク</t>
    </rPh>
    <phoneticPr fontId="5"/>
  </si>
  <si>
    <t>01399201001</t>
  </si>
  <si>
    <t>横澗</t>
    <rPh sb="0" eb="1">
      <t>ヨコ</t>
    </rPh>
    <phoneticPr fontId="5"/>
  </si>
  <si>
    <t>01392201007</t>
  </si>
  <si>
    <t>蘭島</t>
    <rPh sb="0" eb="2">
      <t>ランシマ</t>
    </rPh>
    <phoneticPr fontId="5"/>
  </si>
  <si>
    <t>01203201011</t>
  </si>
  <si>
    <t>野塚</t>
    <rPh sb="0" eb="2">
      <t>ノツカ</t>
    </rPh>
    <phoneticPr fontId="5"/>
  </si>
  <si>
    <t>01405201003</t>
  </si>
  <si>
    <t>喜茂別町</t>
    <rPh sb="0" eb="4">
      <t>キモベツチョウ</t>
    </rPh>
    <phoneticPr fontId="5"/>
  </si>
  <si>
    <t>喜茂別</t>
    <rPh sb="0" eb="3">
      <t>キモベツ</t>
    </rPh>
    <phoneticPr fontId="5"/>
  </si>
  <si>
    <t>01398201001</t>
  </si>
  <si>
    <t>磯谷</t>
    <rPh sb="0" eb="2">
      <t>イソタニ</t>
    </rPh>
    <phoneticPr fontId="5"/>
  </si>
  <si>
    <t>01392201008</t>
  </si>
  <si>
    <t>余別</t>
    <rPh sb="0" eb="1">
      <t>ヨ</t>
    </rPh>
    <rPh sb="1" eb="2">
      <t>ベツ</t>
    </rPh>
    <phoneticPr fontId="5"/>
  </si>
  <si>
    <t>01405201004</t>
  </si>
  <si>
    <t>鈴川</t>
    <rPh sb="0" eb="2">
      <t>スズカワ</t>
    </rPh>
    <phoneticPr fontId="5"/>
  </si>
  <si>
    <t>01398201002</t>
  </si>
  <si>
    <t>島牧村</t>
    <rPh sb="0" eb="3">
      <t>シママキムラ</t>
    </rPh>
    <phoneticPr fontId="5"/>
  </si>
  <si>
    <t>本目</t>
    <rPh sb="0" eb="2">
      <t>ホンメ</t>
    </rPh>
    <phoneticPr fontId="5"/>
  </si>
  <si>
    <t>01391201001</t>
  </si>
  <si>
    <t>双葉</t>
    <rPh sb="0" eb="2">
      <t>フタバ</t>
    </rPh>
    <phoneticPr fontId="5"/>
  </si>
  <si>
    <t>01398201003</t>
  </si>
  <si>
    <t>豊浜</t>
    <rPh sb="0" eb="2">
      <t>トヨハマ</t>
    </rPh>
    <phoneticPr fontId="5"/>
  </si>
  <si>
    <t>01391201003</t>
  </si>
  <si>
    <t>真狩村</t>
    <rPh sb="0" eb="3">
      <t>マッカリムラ</t>
    </rPh>
    <phoneticPr fontId="5"/>
  </si>
  <si>
    <t>真狩</t>
    <rPh sb="0" eb="2">
      <t>マッカリ</t>
    </rPh>
    <phoneticPr fontId="5"/>
  </si>
  <si>
    <t>01396201001</t>
  </si>
  <si>
    <t>栄磯</t>
    <rPh sb="0" eb="1">
      <t>サカエ</t>
    </rPh>
    <rPh sb="1" eb="2">
      <t>イソ</t>
    </rPh>
    <phoneticPr fontId="5"/>
  </si>
  <si>
    <t>01391201004</t>
  </si>
  <si>
    <t>留寿都村</t>
    <rPh sb="0" eb="4">
      <t>ルスツムラ</t>
    </rPh>
    <phoneticPr fontId="5"/>
  </si>
  <si>
    <t>留寿都</t>
    <rPh sb="0" eb="3">
      <t>ルスツ</t>
    </rPh>
    <phoneticPr fontId="5"/>
  </si>
  <si>
    <t>01397201001</t>
  </si>
  <si>
    <t>永豊</t>
    <rPh sb="0" eb="1">
      <t>ナガ</t>
    </rPh>
    <rPh sb="1" eb="2">
      <t>トヨ</t>
    </rPh>
    <phoneticPr fontId="5"/>
  </si>
  <si>
    <t>01391201005</t>
  </si>
  <si>
    <t>蘭越町</t>
    <rPh sb="0" eb="3">
      <t>ランコシチョウ</t>
    </rPh>
    <phoneticPr fontId="5"/>
  </si>
  <si>
    <t>蘭越</t>
    <rPh sb="0" eb="2">
      <t>ランコシ</t>
    </rPh>
    <phoneticPr fontId="5"/>
  </si>
  <si>
    <t>01394201002</t>
  </si>
  <si>
    <t>江ノ島</t>
    <rPh sb="0" eb="1">
      <t>エ</t>
    </rPh>
    <rPh sb="2" eb="3">
      <t>シマ</t>
    </rPh>
    <phoneticPr fontId="5"/>
  </si>
  <si>
    <t>01391201006</t>
  </si>
  <si>
    <t>目名</t>
    <rPh sb="0" eb="2">
      <t>メナ</t>
    </rPh>
    <phoneticPr fontId="5"/>
  </si>
  <si>
    <t>01394201003</t>
  </si>
  <si>
    <t>島牧</t>
    <rPh sb="0" eb="2">
      <t>シママキ</t>
    </rPh>
    <phoneticPr fontId="5"/>
  </si>
  <si>
    <t>01391201007</t>
  </si>
  <si>
    <t>港</t>
    <rPh sb="0" eb="1">
      <t>ミナト</t>
    </rPh>
    <phoneticPr fontId="5"/>
  </si>
  <si>
    <t>01394201004</t>
  </si>
  <si>
    <t>長万部・八雲・桧山地区</t>
    <rPh sb="0" eb="3">
      <t>オシャマンベ</t>
    </rPh>
    <rPh sb="4" eb="6">
      <t>ヤクモ</t>
    </rPh>
    <rPh sb="7" eb="9">
      <t>ヒヤマ</t>
    </rPh>
    <rPh sb="9" eb="11">
      <t>チク</t>
    </rPh>
    <phoneticPr fontId="5"/>
  </si>
  <si>
    <r>
      <t>▼長万部・八雲方面</t>
    </r>
    <r>
      <rPr>
        <b/>
        <sz val="10"/>
        <rFont val="ＭＳ Ｐゴシック"/>
        <family val="3"/>
        <charset val="128"/>
      </rPr>
      <t>（E地区）　</t>
    </r>
    <rPh sb="1" eb="4">
      <t>オシャマンベ</t>
    </rPh>
    <rPh sb="5" eb="7">
      <t>ヤクモ</t>
    </rPh>
    <rPh sb="7" eb="9">
      <t>ホウメン</t>
    </rPh>
    <phoneticPr fontId="5"/>
  </si>
  <si>
    <r>
      <t>▼瀬棚・今金方面</t>
    </r>
    <r>
      <rPr>
        <b/>
        <sz val="10"/>
        <rFont val="ＭＳ Ｐゴシック"/>
        <family val="3"/>
        <charset val="128"/>
      </rPr>
      <t>（E地区）　</t>
    </r>
    <rPh sb="1" eb="3">
      <t>セタナ</t>
    </rPh>
    <rPh sb="4" eb="5">
      <t>イマ</t>
    </rPh>
    <rPh sb="5" eb="6">
      <t>カネ</t>
    </rPh>
    <rPh sb="6" eb="8">
      <t>ホウメン</t>
    </rPh>
    <phoneticPr fontId="5"/>
  </si>
  <si>
    <r>
      <t>▼江差方面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</si>
  <si>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▼奥尻島 </t>
    <rPh sb="1" eb="3">
      <t>オクシリ</t>
    </rPh>
    <phoneticPr fontId="5"/>
  </si>
  <si>
    <t>離島</t>
    <rPh sb="0" eb="1">
      <t>ハナレ</t>
    </rPh>
    <rPh sb="1" eb="2">
      <t>シマ</t>
    </rPh>
    <phoneticPr fontId="5"/>
  </si>
  <si>
    <t>長万部町</t>
    <phoneticPr fontId="5"/>
  </si>
  <si>
    <t>長万部</t>
    <phoneticPr fontId="5"/>
  </si>
  <si>
    <t>01347201002</t>
  </si>
  <si>
    <t>せたな町</t>
    <phoneticPr fontId="5"/>
  </si>
  <si>
    <t>瀬棚</t>
    <phoneticPr fontId="5"/>
  </si>
  <si>
    <t>01371201004</t>
  </si>
  <si>
    <t>乙部町</t>
    <rPh sb="0" eb="3">
      <t>オトベチョウ</t>
    </rPh>
    <phoneticPr fontId="5"/>
  </si>
  <si>
    <t>乙部</t>
    <phoneticPr fontId="5"/>
  </si>
  <si>
    <t>01364201001</t>
  </si>
  <si>
    <t>静狩</t>
    <phoneticPr fontId="5"/>
  </si>
  <si>
    <t>01347201003</t>
  </si>
  <si>
    <t>丹羽</t>
    <phoneticPr fontId="5"/>
  </si>
  <si>
    <t>01371201001</t>
  </si>
  <si>
    <t>豊浜</t>
    <phoneticPr fontId="5"/>
  </si>
  <si>
    <t>01364201003</t>
  </si>
  <si>
    <t>二股</t>
    <phoneticPr fontId="5"/>
  </si>
  <si>
    <t>01347201004</t>
  </si>
  <si>
    <t>北桧山</t>
    <phoneticPr fontId="5"/>
  </si>
  <si>
    <t>01371201002</t>
  </si>
  <si>
    <t>江差町</t>
    <rPh sb="0" eb="2">
      <t>エサシ</t>
    </rPh>
    <rPh sb="2" eb="3">
      <t>チョウ</t>
    </rPh>
    <phoneticPr fontId="5"/>
  </si>
  <si>
    <t>江差</t>
    <phoneticPr fontId="5"/>
  </si>
  <si>
    <t>01361201001</t>
  </si>
  <si>
    <t>奥尻町</t>
    <rPh sb="0" eb="3">
      <t>オクシリチョウ</t>
    </rPh>
    <phoneticPr fontId="5"/>
  </si>
  <si>
    <t>奥尻</t>
    <phoneticPr fontId="5"/>
  </si>
  <si>
    <t>01367201001</t>
  </si>
  <si>
    <t>八雲町</t>
    <rPh sb="0" eb="3">
      <t>ヤクモチョウ</t>
    </rPh>
    <phoneticPr fontId="5"/>
  </si>
  <si>
    <t>落部</t>
    <phoneticPr fontId="5"/>
  </si>
  <si>
    <t>01346201001</t>
  </si>
  <si>
    <t>若松</t>
    <phoneticPr fontId="5"/>
  </si>
  <si>
    <t>01371201003</t>
  </si>
  <si>
    <t>尾山</t>
    <phoneticPr fontId="5"/>
  </si>
  <si>
    <t>01361201002</t>
  </si>
  <si>
    <t>青苗</t>
    <phoneticPr fontId="5"/>
  </si>
  <si>
    <t>01367201002</t>
  </si>
  <si>
    <t>山越</t>
    <phoneticPr fontId="5"/>
  </si>
  <si>
    <t>（廃店 八雲へ統合）</t>
    <rPh sb="1" eb="3">
      <t>ハイテン</t>
    </rPh>
    <rPh sb="4" eb="6">
      <t>ヤクモ</t>
    </rPh>
    <rPh sb="7" eb="9">
      <t>トウゴウ</t>
    </rPh>
    <phoneticPr fontId="5"/>
  </si>
  <si>
    <t>宮野</t>
    <phoneticPr fontId="5"/>
  </si>
  <si>
    <t>（廃店 久遠へ統合）</t>
    <rPh sb="1" eb="3">
      <t>ハイテン</t>
    </rPh>
    <rPh sb="4" eb="6">
      <t>クドウ</t>
    </rPh>
    <rPh sb="7" eb="9">
      <t>トウゴウ</t>
    </rPh>
    <phoneticPr fontId="5"/>
  </si>
  <si>
    <t>水堀</t>
    <phoneticPr fontId="5"/>
  </si>
  <si>
    <t>01361201003</t>
  </si>
  <si>
    <t>八雲</t>
    <phoneticPr fontId="5"/>
  </si>
  <si>
    <t>01346201004</t>
  </si>
  <si>
    <t>久遠</t>
    <phoneticPr fontId="5"/>
  </si>
  <si>
    <t>01371201006</t>
  </si>
  <si>
    <t>厚沢部町</t>
    <rPh sb="0" eb="3">
      <t>アッサブ</t>
    </rPh>
    <rPh sb="3" eb="4">
      <t>チョウ</t>
    </rPh>
    <phoneticPr fontId="5"/>
  </si>
  <si>
    <t>厚沢部</t>
    <phoneticPr fontId="5"/>
  </si>
  <si>
    <t>01363201001</t>
  </si>
  <si>
    <t>山崎</t>
    <phoneticPr fontId="5"/>
  </si>
  <si>
    <t>01346201005</t>
  </si>
  <si>
    <t>今金町</t>
    <rPh sb="0" eb="1">
      <t>イマ</t>
    </rPh>
    <rPh sb="1" eb="2">
      <t>カネ</t>
    </rPh>
    <rPh sb="2" eb="3">
      <t>チョウ</t>
    </rPh>
    <phoneticPr fontId="5"/>
  </si>
  <si>
    <t>今金</t>
    <phoneticPr fontId="5"/>
  </si>
  <si>
    <t>01370201001</t>
  </si>
  <si>
    <t>鶉町</t>
    <rPh sb="0" eb="1">
      <t>ウズラ</t>
    </rPh>
    <rPh sb="1" eb="2">
      <t>マチ</t>
    </rPh>
    <phoneticPr fontId="5"/>
  </si>
  <si>
    <t>01363201002</t>
  </si>
  <si>
    <t>黒岩</t>
    <phoneticPr fontId="5"/>
  </si>
  <si>
    <t>01346201006</t>
  </si>
  <si>
    <t>館</t>
  </si>
  <si>
    <t>01363201003</t>
  </si>
  <si>
    <t>相沼</t>
    <phoneticPr fontId="5"/>
  </si>
  <si>
    <t>01346201007</t>
  </si>
  <si>
    <t>上ノ国町</t>
    <rPh sb="0" eb="1">
      <t>カミ</t>
    </rPh>
    <rPh sb="2" eb="3">
      <t>クニ</t>
    </rPh>
    <rPh sb="3" eb="4">
      <t>チョウ</t>
    </rPh>
    <phoneticPr fontId="5"/>
  </si>
  <si>
    <t>湯の岱</t>
    <phoneticPr fontId="5"/>
  </si>
  <si>
    <t>01362201001</t>
  </si>
  <si>
    <t>熊石</t>
    <phoneticPr fontId="5"/>
  </si>
  <si>
    <t>01346201008</t>
  </si>
  <si>
    <t>桂岡</t>
    <phoneticPr fontId="5"/>
  </si>
  <si>
    <t>（廃店 上ノ国へ統合）</t>
    <rPh sb="1" eb="3">
      <t>ハイテン</t>
    </rPh>
    <rPh sb="4" eb="5">
      <t>カミ</t>
    </rPh>
    <rPh sb="6" eb="7">
      <t>クニ</t>
    </rPh>
    <rPh sb="8" eb="10">
      <t>トウゴウ</t>
    </rPh>
    <phoneticPr fontId="5"/>
  </si>
  <si>
    <t>01362201003</t>
  </si>
  <si>
    <t>上ノ国</t>
    <phoneticPr fontId="5"/>
  </si>
  <si>
    <t>01362201004</t>
  </si>
  <si>
    <t>桧山石崎</t>
  </si>
  <si>
    <t>01362201005</t>
  </si>
  <si>
    <t>小砂子</t>
    <phoneticPr fontId="5"/>
  </si>
  <si>
    <t>01362201006</t>
  </si>
  <si>
    <t>E地区定数計</t>
    <rPh sb="1" eb="3">
      <t>チク</t>
    </rPh>
    <rPh sb="3" eb="5">
      <t>テイスウ</t>
    </rPh>
    <rPh sb="5" eb="6">
      <t>ケイ</t>
    </rPh>
    <phoneticPr fontId="5"/>
  </si>
  <si>
    <t>離島定数計</t>
    <rPh sb="0" eb="2">
      <t>リトウ</t>
    </rPh>
    <rPh sb="2" eb="4">
      <t>テイスウ</t>
    </rPh>
    <rPh sb="4" eb="5">
      <t>ケイ</t>
    </rPh>
    <phoneticPr fontId="5"/>
  </si>
  <si>
    <t>函館・森・松前地区</t>
    <phoneticPr fontId="5"/>
  </si>
  <si>
    <t>C地区枚数</t>
    <rPh sb="1" eb="3">
      <t>チク</t>
    </rPh>
    <rPh sb="3" eb="5">
      <t>マイスウ</t>
    </rPh>
    <phoneticPr fontId="5"/>
  </si>
  <si>
    <r>
      <t>▼函館折込センター</t>
    </r>
    <r>
      <rPr>
        <sz val="10"/>
        <rFont val="ＤＦ特太ゴシック体"/>
        <family val="3"/>
        <charset val="128"/>
      </rPr>
      <t>①</t>
    </r>
    <r>
      <rPr>
        <b/>
        <sz val="10"/>
        <rFont val="ＭＳ Ｐゴシック"/>
        <family val="3"/>
        <charset val="128"/>
      </rPr>
      <t>（C地区）</t>
    </r>
    <rPh sb="12" eb="14">
      <t>チク</t>
    </rPh>
    <phoneticPr fontId="5"/>
  </si>
  <si>
    <r>
      <t>▼函館折込センター②</t>
    </r>
    <r>
      <rPr>
        <b/>
        <sz val="10"/>
        <rFont val="ＭＳ Ｐゴシック"/>
        <family val="3"/>
        <charset val="128"/>
      </rPr>
      <t>（C地区）</t>
    </r>
    <phoneticPr fontId="5"/>
  </si>
  <si>
    <r>
      <t>▼函館市・近郊</t>
    </r>
    <r>
      <rPr>
        <b/>
        <sz val="10"/>
        <rFont val="ＭＳ Ｐゴシック"/>
        <family val="3"/>
        <charset val="128"/>
      </rPr>
      <t>（E地区）　</t>
    </r>
    <rPh sb="1" eb="3">
      <t>ハコダテ</t>
    </rPh>
    <rPh sb="3" eb="4">
      <t>シ</t>
    </rPh>
    <rPh sb="5" eb="7">
      <t>キンコウ</t>
    </rPh>
    <phoneticPr fontId="5"/>
  </si>
  <si>
    <r>
      <t>▼知内・松前方面</t>
    </r>
    <r>
      <rPr>
        <b/>
        <sz val="10"/>
        <rFont val="ＭＳ Ｐゴシック"/>
        <family val="3"/>
        <charset val="128"/>
      </rPr>
      <t>（E地区）　</t>
    </r>
    <rPh sb="1" eb="3">
      <t>シリウチ</t>
    </rPh>
    <rPh sb="4" eb="6">
      <t>マツマエ</t>
    </rPh>
    <rPh sb="6" eb="8">
      <t>ホウメン</t>
    </rPh>
    <phoneticPr fontId="5"/>
  </si>
  <si>
    <t>函館市</t>
    <rPh sb="0" eb="2">
      <t>ハコダテ</t>
    </rPh>
    <rPh sb="2" eb="3">
      <t>シ</t>
    </rPh>
    <phoneticPr fontId="5"/>
  </si>
  <si>
    <t>01202201015</t>
  </si>
  <si>
    <t>北斗市</t>
    <rPh sb="0" eb="2">
      <t>ホクト</t>
    </rPh>
    <rPh sb="2" eb="3">
      <t>シ</t>
    </rPh>
    <phoneticPr fontId="5"/>
  </si>
  <si>
    <t>上磯</t>
    <phoneticPr fontId="5"/>
  </si>
  <si>
    <t>01236201003</t>
  </si>
  <si>
    <t>茂辺地</t>
    <phoneticPr fontId="5"/>
  </si>
  <si>
    <t>01236201001</t>
  </si>
  <si>
    <t>木古内町</t>
    <rPh sb="0" eb="4">
      <t>キコナイチョウ</t>
    </rPh>
    <phoneticPr fontId="5"/>
  </si>
  <si>
    <t>上釜谷</t>
  </si>
  <si>
    <t>01334201001</t>
  </si>
  <si>
    <t>大手町</t>
  </si>
  <si>
    <t>01202201016</t>
  </si>
  <si>
    <t>久根別</t>
    <phoneticPr fontId="5"/>
  </si>
  <si>
    <t>01236201004</t>
  </si>
  <si>
    <t>渡島当別</t>
    <rPh sb="0" eb="4">
      <t>オシマトウベツ</t>
    </rPh>
    <phoneticPr fontId="5"/>
  </si>
  <si>
    <t>01236201002</t>
  </si>
  <si>
    <t>泉沢</t>
  </si>
  <si>
    <t>01334201002</t>
  </si>
  <si>
    <t>01202201017</t>
  </si>
  <si>
    <t>七重浜</t>
    <phoneticPr fontId="5"/>
  </si>
  <si>
    <t>01236201005</t>
  </si>
  <si>
    <t>七飯町</t>
    <rPh sb="0" eb="3">
      <t>ナナエチョウ</t>
    </rPh>
    <phoneticPr fontId="5"/>
  </si>
  <si>
    <t>大沼</t>
    <rPh sb="0" eb="2">
      <t>オオヌマ</t>
    </rPh>
    <phoneticPr fontId="5"/>
  </si>
  <si>
    <t>01337201001</t>
  </si>
  <si>
    <t>木古内</t>
  </si>
  <si>
    <t>01334201004</t>
  </si>
  <si>
    <t>亀田</t>
  </si>
  <si>
    <t>01202201018</t>
  </si>
  <si>
    <t>大野</t>
    <phoneticPr fontId="5"/>
  </si>
  <si>
    <t>01236201006</t>
  </si>
  <si>
    <t>知内町</t>
    <rPh sb="0" eb="3">
      <t>シリウチチョウ</t>
    </rPh>
    <phoneticPr fontId="5"/>
  </si>
  <si>
    <t>知内</t>
  </si>
  <si>
    <t>01333201001</t>
  </si>
  <si>
    <t>千代台</t>
  </si>
  <si>
    <t>01202201019</t>
  </si>
  <si>
    <t>市の渡</t>
    <phoneticPr fontId="5"/>
  </si>
  <si>
    <t>01236201007</t>
  </si>
  <si>
    <r>
      <t>▼森・鹿部方面</t>
    </r>
    <r>
      <rPr>
        <b/>
        <sz val="10"/>
        <rFont val="ＭＳ Ｐゴシック"/>
        <family val="3"/>
        <charset val="128"/>
      </rPr>
      <t>（E地区）　</t>
    </r>
    <rPh sb="1" eb="2">
      <t>モリ</t>
    </rPh>
    <rPh sb="3" eb="5">
      <t>シカベ</t>
    </rPh>
    <rPh sb="5" eb="7">
      <t>ホウメン</t>
    </rPh>
    <phoneticPr fontId="5"/>
  </si>
  <si>
    <t>涌元</t>
    <rPh sb="0" eb="2">
      <t>ワクモト</t>
    </rPh>
    <phoneticPr fontId="5"/>
  </si>
  <si>
    <t>01333201003</t>
  </si>
  <si>
    <t>時任</t>
  </si>
  <si>
    <t>（廃店 新川・千代台・深堀へ統合）</t>
    <rPh sb="1" eb="3">
      <t>ハイテン</t>
    </rPh>
    <rPh sb="4" eb="6">
      <t>シンカワ</t>
    </rPh>
    <rPh sb="7" eb="9">
      <t>チヨ</t>
    </rPh>
    <rPh sb="9" eb="10">
      <t>ダイ</t>
    </rPh>
    <rPh sb="11" eb="13">
      <t>フカボリ</t>
    </rPh>
    <rPh sb="14" eb="16">
      <t>トウゴウ</t>
    </rPh>
    <phoneticPr fontId="5"/>
  </si>
  <si>
    <t>東前</t>
    <phoneticPr fontId="5"/>
  </si>
  <si>
    <t>01236201008</t>
  </si>
  <si>
    <t>小谷石</t>
    <rPh sb="0" eb="3">
      <t>コタニイシ</t>
    </rPh>
    <phoneticPr fontId="5"/>
  </si>
  <si>
    <t>01333201004</t>
  </si>
  <si>
    <t>本町</t>
  </si>
  <si>
    <t>01202201022</t>
  </si>
  <si>
    <t>千代田</t>
    <phoneticPr fontId="5"/>
  </si>
  <si>
    <t>（廃店 大野へ統合）</t>
    <rPh sb="1" eb="3">
      <t>ハイテン</t>
    </rPh>
    <rPh sb="4" eb="6">
      <t>オオノ</t>
    </rPh>
    <rPh sb="7" eb="9">
      <t>トウゴウ</t>
    </rPh>
    <phoneticPr fontId="5"/>
  </si>
  <si>
    <t>森町</t>
    <rPh sb="0" eb="1">
      <t>モリ</t>
    </rPh>
    <rPh sb="1" eb="2">
      <t>チョウ</t>
    </rPh>
    <phoneticPr fontId="5"/>
  </si>
  <si>
    <t>森</t>
  </si>
  <si>
    <t>01345201003</t>
  </si>
  <si>
    <t>湯ノ里</t>
    <phoneticPr fontId="5"/>
  </si>
  <si>
    <t>01333201002</t>
  </si>
  <si>
    <t>湯の川</t>
  </si>
  <si>
    <t>01202201023</t>
  </si>
  <si>
    <t>七飯</t>
  </si>
  <si>
    <t>01337201002</t>
  </si>
  <si>
    <t>濁川</t>
    <phoneticPr fontId="5"/>
  </si>
  <si>
    <t>（廃店 森へ統合）</t>
    <rPh sb="4" eb="5">
      <t>モリ</t>
    </rPh>
    <phoneticPr fontId="3"/>
  </si>
  <si>
    <t>01345201006</t>
  </si>
  <si>
    <t>福島町</t>
    <rPh sb="0" eb="3">
      <t>フクシマチョウ</t>
    </rPh>
    <phoneticPr fontId="5"/>
  </si>
  <si>
    <t>福島</t>
  </si>
  <si>
    <t>01332201001</t>
  </si>
  <si>
    <t>上野</t>
  </si>
  <si>
    <t>01202201024</t>
  </si>
  <si>
    <t>定数合計</t>
    <rPh sb="0" eb="2">
      <t>テイスウ</t>
    </rPh>
    <rPh sb="2" eb="4">
      <t>ゴウケイ</t>
    </rPh>
    <phoneticPr fontId="5"/>
  </si>
  <si>
    <t>砂原</t>
    <phoneticPr fontId="5"/>
  </si>
  <si>
    <t>01345201001</t>
  </si>
  <si>
    <t>千軒</t>
  </si>
  <si>
    <t>01332201002</t>
  </si>
  <si>
    <t>日吉</t>
  </si>
  <si>
    <t>01202201025</t>
  </si>
  <si>
    <t>申込枚数合計</t>
    <rPh sb="0" eb="2">
      <t>モウシコミ</t>
    </rPh>
    <rPh sb="2" eb="4">
      <t>マイスウ</t>
    </rPh>
    <rPh sb="4" eb="6">
      <t>ゴウケイ</t>
    </rPh>
    <phoneticPr fontId="5"/>
  </si>
  <si>
    <t>掛澗</t>
    <phoneticPr fontId="5"/>
  </si>
  <si>
    <t>01345201002</t>
  </si>
  <si>
    <t>吉岡</t>
  </si>
  <si>
    <t>（廃店 福島へ統合）</t>
    <rPh sb="1" eb="3">
      <t>ハイテン</t>
    </rPh>
    <rPh sb="4" eb="6">
      <t>フクシマ</t>
    </rPh>
    <rPh sb="7" eb="9">
      <t>トウゴウ</t>
    </rPh>
    <phoneticPr fontId="5"/>
  </si>
  <si>
    <t>01332201003</t>
  </si>
  <si>
    <t>深堀</t>
  </si>
  <si>
    <t>01202201026</t>
  </si>
  <si>
    <t>鹿部町</t>
    <rPh sb="0" eb="3">
      <t>シカベチョウ</t>
    </rPh>
    <phoneticPr fontId="5"/>
  </si>
  <si>
    <t>鹿部</t>
    <phoneticPr fontId="5"/>
  </si>
  <si>
    <t>01343201001</t>
  </si>
  <si>
    <t>松前町</t>
    <rPh sb="0" eb="3">
      <t>マツマエチョウ</t>
    </rPh>
    <phoneticPr fontId="5"/>
  </si>
  <si>
    <t>白神</t>
  </si>
  <si>
    <t>01331201001</t>
  </si>
  <si>
    <t>富岡</t>
  </si>
  <si>
    <t>01202201027</t>
  </si>
  <si>
    <t>松前</t>
  </si>
  <si>
    <t>01331201002</t>
  </si>
  <si>
    <t>東富岡</t>
  </si>
  <si>
    <t>01202201028</t>
  </si>
  <si>
    <t>館浜</t>
  </si>
  <si>
    <t>（廃店 松前へ統合）</t>
    <rPh sb="1" eb="3">
      <t>ハイテン</t>
    </rPh>
    <rPh sb="4" eb="6">
      <t>マツマエ</t>
    </rPh>
    <rPh sb="7" eb="9">
      <t>トウゴウ</t>
    </rPh>
    <phoneticPr fontId="5"/>
  </si>
  <si>
    <t>01331201003</t>
  </si>
  <si>
    <t>本通</t>
  </si>
  <si>
    <t>01202201029</t>
  </si>
  <si>
    <t>函館市</t>
    <rPh sb="0" eb="3">
      <t>ハコダテシ</t>
    </rPh>
    <phoneticPr fontId="5"/>
  </si>
  <si>
    <t>亀尾</t>
    <rPh sb="0" eb="2">
      <t>カメオ</t>
    </rPh>
    <phoneticPr fontId="5"/>
  </si>
  <si>
    <t>01202201001</t>
  </si>
  <si>
    <t>赤神</t>
  </si>
  <si>
    <t>01331201004</t>
  </si>
  <si>
    <t>神山</t>
  </si>
  <si>
    <t>01202201030</t>
  </si>
  <si>
    <t>臼尻</t>
    <phoneticPr fontId="5"/>
  </si>
  <si>
    <t>01202201011</t>
  </si>
  <si>
    <t>清部</t>
  </si>
  <si>
    <t>01331201005</t>
  </si>
  <si>
    <t>北美原</t>
  </si>
  <si>
    <t>01202201031</t>
  </si>
  <si>
    <t>木直</t>
    <phoneticPr fontId="5"/>
  </si>
  <si>
    <t>01202201012</t>
  </si>
  <si>
    <t>江良</t>
  </si>
  <si>
    <t>01331201006</t>
  </si>
  <si>
    <t>旭岡</t>
  </si>
  <si>
    <t>01202201032</t>
  </si>
  <si>
    <t>古部</t>
    <phoneticPr fontId="5"/>
  </si>
  <si>
    <t>01202201013</t>
  </si>
  <si>
    <t>原口</t>
  </si>
  <si>
    <t>（廃店 清部へ統合）</t>
    <rPh sb="1" eb="3">
      <t>ハイテン</t>
    </rPh>
    <rPh sb="4" eb="6">
      <t>キヨベ</t>
    </rPh>
    <rPh sb="7" eb="9">
      <t>トウゴウ</t>
    </rPh>
    <phoneticPr fontId="5"/>
  </si>
  <si>
    <t>港</t>
  </si>
  <si>
    <t>01202201033</t>
  </si>
  <si>
    <t>椴法華</t>
    <phoneticPr fontId="5"/>
  </si>
  <si>
    <t>01202201010</t>
  </si>
  <si>
    <t>桔梗</t>
  </si>
  <si>
    <t>01202201034</t>
  </si>
  <si>
    <t>尻岸内</t>
    <phoneticPr fontId="5"/>
  </si>
  <si>
    <t>01202201006</t>
  </si>
  <si>
    <t>銭亀</t>
    <phoneticPr fontId="5"/>
  </si>
  <si>
    <t>01202201035</t>
  </si>
  <si>
    <t>古武井</t>
    <phoneticPr fontId="5"/>
  </si>
  <si>
    <t>（廃店 尻岸内へ統合）</t>
    <rPh sb="1" eb="3">
      <t>ハイテン</t>
    </rPh>
    <rPh sb="4" eb="7">
      <t>シリキシナイ</t>
    </rPh>
    <rPh sb="8" eb="10">
      <t>トウゴウ</t>
    </rPh>
    <phoneticPr fontId="5"/>
  </si>
  <si>
    <t>恵山</t>
    <phoneticPr fontId="5"/>
  </si>
  <si>
    <t>01202201008</t>
  </si>
  <si>
    <t>小安</t>
    <phoneticPr fontId="5"/>
  </si>
  <si>
    <t>01202201002</t>
  </si>
  <si>
    <t>下釜谷</t>
    <phoneticPr fontId="5"/>
  </si>
  <si>
    <t>01202201003</t>
  </si>
  <si>
    <t>汐首</t>
    <phoneticPr fontId="5"/>
  </si>
  <si>
    <t>（廃店 戸井へ統合）</t>
    <rPh sb="1" eb="3">
      <t>ハイテン</t>
    </rPh>
    <rPh sb="4" eb="6">
      <t>トイ</t>
    </rPh>
    <rPh sb="7" eb="9">
      <t>トウゴウ</t>
    </rPh>
    <phoneticPr fontId="5"/>
  </si>
  <si>
    <t>戸井</t>
    <phoneticPr fontId="5"/>
  </si>
  <si>
    <t>01202201005</t>
  </si>
  <si>
    <t>Ｃ地区定数計</t>
    <rPh sb="1" eb="3">
      <t>チク</t>
    </rPh>
    <rPh sb="3" eb="5">
      <t>テイスウ</t>
    </rPh>
    <rPh sb="5" eb="6">
      <t>ケイ</t>
    </rPh>
    <phoneticPr fontId="5"/>
  </si>
  <si>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5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</si>
  <si>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5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</si>
  <si>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5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</si>
  <si>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5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</si>
  <si>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5"/>
  </si>
  <si>
    <t>当別町</t>
    <rPh sb="0" eb="3">
      <t>トウベツチョウ</t>
    </rPh>
    <phoneticPr fontId="5"/>
  </si>
  <si>
    <t>当別</t>
    <rPh sb="0" eb="2">
      <t>トウベツ</t>
    </rPh>
    <phoneticPr fontId="5"/>
  </si>
  <si>
    <t>01303201001</t>
  </si>
  <si>
    <t>長沼町</t>
    <phoneticPr fontId="5"/>
  </si>
  <si>
    <t>長沼</t>
    <rPh sb="0" eb="2">
      <t>ナガヌマ</t>
    </rPh>
    <phoneticPr fontId="5"/>
  </si>
  <si>
    <t>01428201001</t>
  </si>
  <si>
    <t>北村</t>
    <rPh sb="0" eb="2">
      <t>キタムラ</t>
    </rPh>
    <phoneticPr fontId="5"/>
  </si>
  <si>
    <t>01210201001</t>
  </si>
  <si>
    <t>深川市</t>
    <rPh sb="0" eb="3">
      <t>フカガワシ</t>
    </rPh>
    <phoneticPr fontId="5"/>
  </si>
  <si>
    <t>鷹泊</t>
    <rPh sb="0" eb="2">
      <t>タカドマリ</t>
    </rPh>
    <phoneticPr fontId="5"/>
  </si>
  <si>
    <t>（廃店 深川へ統合）</t>
    <rPh sb="1" eb="3">
      <t>ハイテン</t>
    </rPh>
    <rPh sb="4" eb="6">
      <t>フカガワ</t>
    </rPh>
    <rPh sb="7" eb="9">
      <t>トウゴウ</t>
    </rPh>
    <phoneticPr fontId="5"/>
  </si>
  <si>
    <t>01228201001</t>
  </si>
  <si>
    <t>太美</t>
    <rPh sb="0" eb="2">
      <t>フトミ</t>
    </rPh>
    <phoneticPr fontId="5"/>
  </si>
  <si>
    <t>01303201002</t>
  </si>
  <si>
    <t>南幌町</t>
    <rPh sb="0" eb="3">
      <t>ナンポロチョウ</t>
    </rPh>
    <phoneticPr fontId="5"/>
  </si>
  <si>
    <t>南幌</t>
    <rPh sb="0" eb="2">
      <t>ナンポロ</t>
    </rPh>
    <phoneticPr fontId="5"/>
  </si>
  <si>
    <t>01423201001</t>
  </si>
  <si>
    <t>幌向</t>
    <rPh sb="0" eb="2">
      <t>ホロムイ</t>
    </rPh>
    <phoneticPr fontId="5"/>
  </si>
  <si>
    <t>01210201005</t>
  </si>
  <si>
    <t>多度志</t>
    <rPh sb="0" eb="3">
      <t>タドシ</t>
    </rPh>
    <phoneticPr fontId="5"/>
  </si>
  <si>
    <t>01228201002</t>
  </si>
  <si>
    <t>石狩市</t>
    <rPh sb="0" eb="2">
      <t>イシカリ</t>
    </rPh>
    <rPh sb="2" eb="3">
      <t>シ</t>
    </rPh>
    <phoneticPr fontId="5"/>
  </si>
  <si>
    <t>望来</t>
    <rPh sb="0" eb="1">
      <t>ノゾ</t>
    </rPh>
    <rPh sb="1" eb="2">
      <t>ク</t>
    </rPh>
    <phoneticPr fontId="5"/>
  </si>
  <si>
    <t>01235201005</t>
  </si>
  <si>
    <t>栗山町</t>
    <rPh sb="0" eb="3">
      <t>クリヤマチョウ</t>
    </rPh>
    <phoneticPr fontId="5"/>
  </si>
  <si>
    <t>栗山</t>
    <rPh sb="0" eb="2">
      <t>クリヤマ</t>
    </rPh>
    <phoneticPr fontId="5"/>
  </si>
  <si>
    <t>01429201001</t>
  </si>
  <si>
    <t>岩見沢中部</t>
    <rPh sb="0" eb="3">
      <t>イワミザワ</t>
    </rPh>
    <rPh sb="3" eb="5">
      <t>チュウブ</t>
    </rPh>
    <phoneticPr fontId="5"/>
  </si>
  <si>
    <t>01210201006</t>
  </si>
  <si>
    <t>納内</t>
    <rPh sb="0" eb="2">
      <t>オサムナイ</t>
    </rPh>
    <phoneticPr fontId="5"/>
  </si>
  <si>
    <t>古潭</t>
    <rPh sb="0" eb="1">
      <t>フル</t>
    </rPh>
    <phoneticPr fontId="5"/>
  </si>
  <si>
    <t>01235201014</t>
  </si>
  <si>
    <t>由仁町</t>
    <rPh sb="0" eb="2">
      <t>ユニ</t>
    </rPh>
    <rPh sb="2" eb="3">
      <t>チョウ</t>
    </rPh>
    <phoneticPr fontId="5"/>
  </si>
  <si>
    <t>由仁</t>
    <rPh sb="0" eb="2">
      <t>ユニ</t>
    </rPh>
    <phoneticPr fontId="5"/>
  </si>
  <si>
    <t>（廃店 栗山へ統合）</t>
    <rPh sb="1" eb="3">
      <t>ハイテン</t>
    </rPh>
    <rPh sb="4" eb="6">
      <t>クリヤマ</t>
    </rPh>
    <rPh sb="7" eb="9">
      <t>トウゴウ</t>
    </rPh>
    <phoneticPr fontId="5"/>
  </si>
  <si>
    <t>岩見沢市</t>
  </si>
  <si>
    <t>岩見沢東部</t>
    <rPh sb="0" eb="3">
      <t>イワミザワ</t>
    </rPh>
    <rPh sb="3" eb="5">
      <t>トウブ</t>
    </rPh>
    <phoneticPr fontId="5"/>
  </si>
  <si>
    <t>01210201007</t>
  </si>
  <si>
    <t>深川</t>
    <rPh sb="0" eb="2">
      <t>フカガワ</t>
    </rPh>
    <phoneticPr fontId="5"/>
  </si>
  <si>
    <t>01228201004</t>
  </si>
  <si>
    <t>厚田</t>
    <rPh sb="0" eb="2">
      <t>アツタ</t>
    </rPh>
    <phoneticPr fontId="5"/>
  </si>
  <si>
    <t>（廃店 望来へ統合）</t>
    <rPh sb="1" eb="3">
      <t>ハイテン</t>
    </rPh>
    <rPh sb="4" eb="6">
      <t>モウライ</t>
    </rPh>
    <rPh sb="7" eb="9">
      <t>トウゴウ</t>
    </rPh>
    <phoneticPr fontId="5"/>
  </si>
  <si>
    <t>01235201006</t>
  </si>
  <si>
    <t>三川</t>
    <rPh sb="0" eb="2">
      <t>ミカワ</t>
    </rPh>
    <phoneticPr fontId="5"/>
  </si>
  <si>
    <t>01427201002</t>
  </si>
  <si>
    <t>【注1】</t>
    <phoneticPr fontId="5"/>
  </si>
  <si>
    <t>岩見沢西部</t>
    <rPh sb="0" eb="3">
      <t>イワミザワ</t>
    </rPh>
    <rPh sb="3" eb="5">
      <t>セイブ</t>
    </rPh>
    <phoneticPr fontId="5"/>
  </si>
  <si>
    <t>01210201008</t>
  </si>
  <si>
    <t>妹背牛町</t>
    <rPh sb="0" eb="4">
      <t>モセウシチョウ</t>
    </rPh>
    <phoneticPr fontId="5"/>
  </si>
  <si>
    <t>妹背牛</t>
    <rPh sb="0" eb="3">
      <t>モセウシ</t>
    </rPh>
    <phoneticPr fontId="5"/>
  </si>
  <si>
    <t>01433201001</t>
  </si>
  <si>
    <t>浜益</t>
    <rPh sb="0" eb="2">
      <t>ハママス</t>
    </rPh>
    <phoneticPr fontId="5"/>
  </si>
  <si>
    <t>01235201007</t>
  </si>
  <si>
    <t>川端</t>
    <rPh sb="0" eb="2">
      <t>カワバタ</t>
    </rPh>
    <phoneticPr fontId="5"/>
  </si>
  <si>
    <t>01427201003</t>
  </si>
  <si>
    <t>【注2】</t>
    <phoneticPr fontId="5"/>
  </si>
  <si>
    <t>志文</t>
    <rPh sb="0" eb="1">
      <t>シ</t>
    </rPh>
    <rPh sb="1" eb="2">
      <t>ブン</t>
    </rPh>
    <phoneticPr fontId="5"/>
  </si>
  <si>
    <t>01210201009</t>
  </si>
  <si>
    <t>秩父別町</t>
    <rPh sb="0" eb="4">
      <t>チップベツチョウ</t>
    </rPh>
    <phoneticPr fontId="5"/>
  </si>
  <si>
    <t>秩父別</t>
    <rPh sb="0" eb="3">
      <t>チップベツ</t>
    </rPh>
    <phoneticPr fontId="5"/>
  </si>
  <si>
    <t>01434201001</t>
  </si>
  <si>
    <t>群別</t>
    <rPh sb="0" eb="1">
      <t>グン</t>
    </rPh>
    <rPh sb="1" eb="2">
      <t>ベツ</t>
    </rPh>
    <phoneticPr fontId="5"/>
  </si>
  <si>
    <t>01235201009</t>
  </si>
  <si>
    <t>夕張市</t>
    <rPh sb="0" eb="3">
      <t>ユウバリシ</t>
    </rPh>
    <phoneticPr fontId="5"/>
  </si>
  <si>
    <t>夕張</t>
    <rPh sb="0" eb="2">
      <t>ユウバリ</t>
    </rPh>
    <phoneticPr fontId="5"/>
  </si>
  <si>
    <t>01209201001</t>
  </si>
  <si>
    <t>万字</t>
    <rPh sb="0" eb="1">
      <t>マン</t>
    </rPh>
    <rPh sb="1" eb="2">
      <t>ジ</t>
    </rPh>
    <phoneticPr fontId="5"/>
  </si>
  <si>
    <t>01210201003</t>
  </si>
  <si>
    <t>北竜町</t>
    <rPh sb="0" eb="2">
      <t>ホクリュウ</t>
    </rPh>
    <rPh sb="2" eb="3">
      <t>チョウ</t>
    </rPh>
    <phoneticPr fontId="5"/>
  </si>
  <si>
    <t>01437201001</t>
  </si>
  <si>
    <t>第二川下</t>
    <rPh sb="0" eb="2">
      <t>ダイニ</t>
    </rPh>
    <rPh sb="2" eb="3">
      <t>カワ</t>
    </rPh>
    <rPh sb="3" eb="4">
      <t>シモ</t>
    </rPh>
    <phoneticPr fontId="5"/>
  </si>
  <si>
    <t>01235201011</t>
  </si>
  <si>
    <t>鹿の谷</t>
    <rPh sb="0" eb="1">
      <t>シカ</t>
    </rPh>
    <rPh sb="2" eb="3">
      <t>タニ</t>
    </rPh>
    <phoneticPr fontId="5"/>
  </si>
  <si>
    <t>（廃店 夕張へ統合）</t>
    <rPh sb="1" eb="3">
      <t>ハイテン</t>
    </rPh>
    <rPh sb="4" eb="6">
      <t>ユウバリ</t>
    </rPh>
    <rPh sb="7" eb="9">
      <t>トウゴウ</t>
    </rPh>
    <phoneticPr fontId="5"/>
  </si>
  <si>
    <t>栗沢</t>
    <rPh sb="0" eb="2">
      <t>クリサワ</t>
    </rPh>
    <phoneticPr fontId="5"/>
  </si>
  <si>
    <t>01210201004</t>
  </si>
  <si>
    <t>碧水</t>
    <rPh sb="0" eb="1">
      <t>ヘキ</t>
    </rPh>
    <rPh sb="1" eb="2">
      <t>スイ</t>
    </rPh>
    <phoneticPr fontId="5"/>
  </si>
  <si>
    <t>01437201002</t>
  </si>
  <si>
    <t>送毛</t>
    <rPh sb="0" eb="1">
      <t>オク</t>
    </rPh>
    <rPh sb="1" eb="2">
      <t>ケ</t>
    </rPh>
    <phoneticPr fontId="5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</si>
  <si>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5"/>
  </si>
  <si>
    <t>01235201013</t>
  </si>
  <si>
    <t>滝ノ上</t>
    <rPh sb="0" eb="1">
      <t>タキ</t>
    </rPh>
    <rPh sb="2" eb="3">
      <t>ウエ</t>
    </rPh>
    <phoneticPr fontId="5"/>
  </si>
  <si>
    <t>三笠市</t>
    <rPh sb="0" eb="2">
      <t>ミカサシ</t>
    </rPh>
    <rPh sb="2" eb="3">
      <t>シ</t>
    </rPh>
    <phoneticPr fontId="5"/>
  </si>
  <si>
    <t>三笠</t>
    <rPh sb="0" eb="2">
      <t>ミカサ</t>
    </rPh>
    <phoneticPr fontId="5"/>
  </si>
  <si>
    <t>01222201001</t>
  </si>
  <si>
    <t>沼田町</t>
    <rPh sb="0" eb="3">
      <t>ヌマタチョウ</t>
    </rPh>
    <phoneticPr fontId="5"/>
  </si>
  <si>
    <t>沼田</t>
    <rPh sb="0" eb="2">
      <t>ヌマタ</t>
    </rPh>
    <phoneticPr fontId="5"/>
  </si>
  <si>
    <t>01438201001</t>
  </si>
  <si>
    <t>◎「1.札幌・江別・北広島・石狩市」申込書に</t>
    <rPh sb="18" eb="21">
      <t>モウシコミショ</t>
    </rPh>
    <phoneticPr fontId="5"/>
  </si>
  <si>
    <t>紅葉山</t>
    <rPh sb="0" eb="3">
      <t>モミジヤマ</t>
    </rPh>
    <phoneticPr fontId="5"/>
  </si>
  <si>
    <t>01209201004</t>
  </si>
  <si>
    <t>美唄市</t>
    <rPh sb="0" eb="3">
      <t>ビバイシ</t>
    </rPh>
    <phoneticPr fontId="5"/>
  </si>
  <si>
    <t>峰延</t>
    <rPh sb="0" eb="2">
      <t>ミネノブ</t>
    </rPh>
    <phoneticPr fontId="5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</si>
  <si>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5"/>
  </si>
  <si>
    <t>幌加内町</t>
    <rPh sb="0" eb="3">
      <t>ホロカナイ</t>
    </rPh>
    <rPh sb="3" eb="4">
      <t>チョウ</t>
    </rPh>
    <phoneticPr fontId="5"/>
  </si>
  <si>
    <t>幌加内</t>
    <rPh sb="0" eb="3">
      <t>ホロカナイ</t>
    </rPh>
    <phoneticPr fontId="5"/>
  </si>
  <si>
    <t>01439201001</t>
  </si>
  <si>
    <t>石狩市販売所が一部含まれます。</t>
    <phoneticPr fontId="5"/>
  </si>
  <si>
    <t>楓</t>
    <rPh sb="0" eb="1">
      <t>カエデ</t>
    </rPh>
    <phoneticPr fontId="5"/>
  </si>
  <si>
    <t>01209201005</t>
  </si>
  <si>
    <t>美唄西</t>
    <rPh sb="0" eb="2">
      <t>ビバイ</t>
    </rPh>
    <rPh sb="2" eb="3">
      <t>ニシ</t>
    </rPh>
    <phoneticPr fontId="5"/>
  </si>
  <si>
    <t>01215201002</t>
  </si>
  <si>
    <t>朱鞠内</t>
    <rPh sb="0" eb="3">
      <t>シュマリナイ</t>
    </rPh>
    <phoneticPr fontId="5"/>
  </si>
  <si>
    <t>（廃店 幌加内へ統合）</t>
    <rPh sb="1" eb="3">
      <t>ハイテン</t>
    </rPh>
    <rPh sb="4" eb="7">
      <t>ホロカナイ</t>
    </rPh>
    <rPh sb="8" eb="10">
      <t>トウゴウ</t>
    </rPh>
    <phoneticPr fontId="5"/>
  </si>
  <si>
    <t>美唄東</t>
    <rPh sb="0" eb="2">
      <t>ビバイ</t>
    </rPh>
    <rPh sb="2" eb="3">
      <t>ヒガシ</t>
    </rPh>
    <phoneticPr fontId="5"/>
  </si>
  <si>
    <t>01215201003</t>
  </si>
  <si>
    <t>政和</t>
    <rPh sb="0" eb="2">
      <t>セイワ</t>
    </rPh>
    <phoneticPr fontId="5"/>
  </si>
  <si>
    <t>01439201003</t>
  </si>
  <si>
    <t>奈井江町</t>
    <rPh sb="0" eb="4">
      <t>ナイエチョウ</t>
    </rPh>
    <phoneticPr fontId="5"/>
  </si>
  <si>
    <t>奈井江</t>
    <rPh sb="0" eb="1">
      <t>ナ</t>
    </rPh>
    <rPh sb="1" eb="2">
      <t>イ</t>
    </rPh>
    <rPh sb="2" eb="3">
      <t>エ</t>
    </rPh>
    <phoneticPr fontId="5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</si>
  <si>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</si>
  <si>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</si>
  <si>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5"/>
  </si>
  <si>
    <t>砂川南部</t>
    <rPh sb="0" eb="2">
      <t>スナガワ</t>
    </rPh>
    <rPh sb="2" eb="4">
      <t>ナンブ</t>
    </rPh>
    <phoneticPr fontId="5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</si>
  <si>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</si>
  <si>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5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</si>
  <si>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</si>
  <si>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5"/>
  </si>
  <si>
    <t>滝川市</t>
    <rPh sb="0" eb="3">
      <t>タキカワシ</t>
    </rPh>
    <phoneticPr fontId="5"/>
  </si>
  <si>
    <t>滝川中央</t>
  </si>
  <si>
    <t>01225201001</t>
  </si>
  <si>
    <t>新篠津村</t>
    <rPh sb="0" eb="4">
      <t>シンシノツムラ</t>
    </rPh>
    <phoneticPr fontId="5"/>
  </si>
  <si>
    <t>新篠津</t>
    <rPh sb="0" eb="3">
      <t>シンシノツ</t>
    </rPh>
    <phoneticPr fontId="5"/>
  </si>
  <si>
    <t>01304201001</t>
  </si>
  <si>
    <t>滝川北</t>
    <phoneticPr fontId="5"/>
  </si>
  <si>
    <t>01225201002</t>
  </si>
  <si>
    <t>No.</t>
    <phoneticPr fontId="5"/>
  </si>
  <si>
    <t>所在有無</t>
    <rPh sb="0" eb="2">
      <t>ショザイ</t>
    </rPh>
    <rPh sb="2" eb="4">
      <t>ウム</t>
    </rPh>
    <phoneticPr fontId="5"/>
  </si>
  <si>
    <t>月形町</t>
    <rPh sb="0" eb="1">
      <t>ツキ</t>
    </rPh>
    <rPh sb="1" eb="2">
      <t>カタ</t>
    </rPh>
    <rPh sb="2" eb="3">
      <t>チョウ</t>
    </rPh>
    <phoneticPr fontId="5"/>
  </si>
  <si>
    <t>札比内</t>
    <rPh sb="0" eb="3">
      <t>サッピナイ</t>
    </rPh>
    <phoneticPr fontId="5"/>
  </si>
  <si>
    <t>01430201001</t>
  </si>
  <si>
    <t>上砂川町</t>
    <rPh sb="0" eb="4">
      <t>カミスナガワチョウ</t>
    </rPh>
    <phoneticPr fontId="5"/>
  </si>
  <si>
    <t>上砂川</t>
    <rPh sb="0" eb="3">
      <t>カミスナガワ</t>
    </rPh>
    <phoneticPr fontId="5"/>
  </si>
  <si>
    <t>01425201001</t>
  </si>
  <si>
    <t>一般店</t>
    <rPh sb="0" eb="2">
      <t>イッパン</t>
    </rPh>
    <rPh sb="2" eb="3">
      <t>テン</t>
    </rPh>
    <phoneticPr fontId="5"/>
  </si>
  <si>
    <t>月形</t>
    <rPh sb="0" eb="2">
      <t>ツキガタ</t>
    </rPh>
    <phoneticPr fontId="5"/>
  </si>
  <si>
    <t>01430201002</t>
  </si>
  <si>
    <t>歌志内市</t>
    <rPh sb="0" eb="4">
      <t>ウタシナイシ</t>
    </rPh>
    <phoneticPr fontId="5"/>
  </si>
  <si>
    <t>歌志内</t>
    <rPh sb="0" eb="3">
      <t>ウタシナイ</t>
    </rPh>
    <phoneticPr fontId="5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</si>
  <si>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5"/>
  </si>
  <si>
    <t>浦臼町</t>
    <rPh sb="0" eb="3">
      <t>ウラウスチョウ</t>
    </rPh>
    <phoneticPr fontId="5"/>
  </si>
  <si>
    <t>浦臼</t>
    <rPh sb="0" eb="2">
      <t>ウラウス</t>
    </rPh>
    <phoneticPr fontId="5"/>
  </si>
  <si>
    <t>01431201001</t>
  </si>
  <si>
    <t>赤平市</t>
    <rPh sb="0" eb="2">
      <t>アカヒラ</t>
    </rPh>
    <rPh sb="2" eb="3">
      <t>シ</t>
    </rPh>
    <phoneticPr fontId="5"/>
  </si>
  <si>
    <t>赤平</t>
    <rPh sb="0" eb="2">
      <t>アカビラ</t>
    </rPh>
    <phoneticPr fontId="5"/>
  </si>
  <si>
    <t>01218201001</t>
  </si>
  <si>
    <t>岩見沢市</t>
    <rPh sb="0" eb="4">
      <t>イワミザワシ</t>
    </rPh>
    <phoneticPr fontId="5"/>
  </si>
  <si>
    <t>新十津川町</t>
    <rPh sb="0" eb="4">
      <t>シントツカワ</t>
    </rPh>
    <rPh sb="4" eb="5">
      <t>チョウ</t>
    </rPh>
    <phoneticPr fontId="5"/>
  </si>
  <si>
    <t>新十津川</t>
    <rPh sb="0" eb="4">
      <t>シントツカワ</t>
    </rPh>
    <phoneticPr fontId="5"/>
  </si>
  <si>
    <t>01432201001</t>
  </si>
  <si>
    <t>芦別市</t>
    <rPh sb="0" eb="3">
      <t>アシベツシ</t>
    </rPh>
    <phoneticPr fontId="5"/>
  </si>
  <si>
    <t>芦別</t>
    <rPh sb="0" eb="2">
      <t>アシベツ</t>
    </rPh>
    <phoneticPr fontId="5"/>
  </si>
  <si>
    <t>01216201001</t>
  </si>
  <si>
    <t>雨竜町</t>
    <rPh sb="0" eb="2">
      <t>ウリュウ</t>
    </rPh>
    <rPh sb="2" eb="3">
      <t>チョウ</t>
    </rPh>
    <phoneticPr fontId="5"/>
  </si>
  <si>
    <t>雨竜</t>
    <rPh sb="0" eb="2">
      <t>ウリュウ</t>
    </rPh>
    <phoneticPr fontId="5"/>
  </si>
  <si>
    <t>01436201001</t>
  </si>
  <si>
    <t>上芦別</t>
    <rPh sb="0" eb="3">
      <t>カミアシベツ</t>
    </rPh>
    <phoneticPr fontId="5"/>
  </si>
  <si>
    <t>01216201002</t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</si>
  <si>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5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</si>
  <si>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5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</si>
  <si>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5"/>
  </si>
  <si>
    <t>旭川・富良野・名寄・士別地区</t>
    <phoneticPr fontId="5"/>
  </si>
  <si>
    <t>D地区枚数</t>
    <rPh sb="1" eb="3">
      <t>チク</t>
    </rPh>
    <rPh sb="3" eb="5">
      <t>マイスウ</t>
    </rPh>
    <phoneticPr fontId="5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</si>
  <si>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5"/>
  </si>
  <si>
    <r>
      <t>▼旭川折込広告協同組合</t>
    </r>
    <r>
      <rPr>
        <b/>
        <sz val="10"/>
        <rFont val="ＭＳ Ｐゴシック"/>
        <family val="3"/>
        <charset val="128"/>
      </rPr>
      <t>（D地区）</t>
    </r>
    <rPh sb="1" eb="3">
      <t>アサヒカワ</t>
    </rPh>
    <rPh sb="3" eb="5">
      <t>オリコミ</t>
    </rPh>
    <rPh sb="5" eb="7">
      <t>コウコク</t>
    </rPh>
    <rPh sb="7" eb="9">
      <t>キョウドウ</t>
    </rPh>
    <rPh sb="9" eb="11">
      <t>クミアイ</t>
    </rPh>
    <phoneticPr fontId="5"/>
  </si>
  <si>
    <r>
      <t>▼旭川市・鷹栖・当麻・東神楽方面</t>
    </r>
    <r>
      <rPr>
        <b/>
        <sz val="10"/>
        <rFont val="ＭＳ Ｐゴシック"/>
        <family val="3"/>
        <charset val="128"/>
      </rPr>
      <t>（E地区）　</t>
    </r>
    <rPh sb="1" eb="3">
      <t>アサヒカワ</t>
    </rPh>
    <rPh sb="3" eb="4">
      <t>シ</t>
    </rPh>
    <rPh sb="5" eb="7">
      <t>タカノス</t>
    </rPh>
    <rPh sb="8" eb="10">
      <t>タイマ</t>
    </rPh>
    <rPh sb="11" eb="14">
      <t>ヒガシカグラ</t>
    </rPh>
    <rPh sb="14" eb="16">
      <t>ホウメン</t>
    </rPh>
    <phoneticPr fontId="5"/>
  </si>
  <si>
    <r>
      <t>▼名寄・士別方面</t>
    </r>
    <r>
      <rPr>
        <b/>
        <sz val="10"/>
        <rFont val="ＭＳ Ｐゴシック"/>
        <family val="3"/>
        <charset val="128"/>
      </rPr>
      <t>（E地区）　</t>
    </r>
    <rPh sb="1" eb="3">
      <t>ナヨロ</t>
    </rPh>
    <rPh sb="4" eb="6">
      <t>シベツ</t>
    </rPh>
    <rPh sb="6" eb="8">
      <t>ホウメン</t>
    </rPh>
    <phoneticPr fontId="5"/>
  </si>
  <si>
    <r>
      <t>▼富良野方面</t>
    </r>
    <r>
      <rPr>
        <b/>
        <sz val="10"/>
        <rFont val="ＭＳ Ｐゴシック"/>
        <family val="3"/>
        <charset val="128"/>
      </rPr>
      <t>（E地区）　</t>
    </r>
    <rPh sb="1" eb="4">
      <t>フラノ</t>
    </rPh>
    <rPh sb="4" eb="6">
      <t>ホウメン</t>
    </rPh>
    <phoneticPr fontId="5"/>
  </si>
  <si>
    <t>旭川市</t>
    <rPh sb="0" eb="3">
      <t>アサヒカワシ</t>
    </rPh>
    <phoneticPr fontId="5"/>
  </si>
  <si>
    <t>中央西</t>
  </si>
  <si>
    <t>01204201004</t>
  </si>
  <si>
    <t>旭川市</t>
    <phoneticPr fontId="5"/>
  </si>
  <si>
    <t>江丹別</t>
    <rPh sb="0" eb="1">
      <t>エ</t>
    </rPh>
    <rPh sb="1" eb="2">
      <t>タン</t>
    </rPh>
    <rPh sb="2" eb="3">
      <t>ベツ</t>
    </rPh>
    <phoneticPr fontId="5"/>
  </si>
  <si>
    <t>01204201001</t>
  </si>
  <si>
    <t>和寒町</t>
    <rPh sb="0" eb="3">
      <t>ワッサムチョウ</t>
    </rPh>
    <phoneticPr fontId="5"/>
  </si>
  <si>
    <t>和寒</t>
    <rPh sb="0" eb="2">
      <t>ワッサム</t>
    </rPh>
    <phoneticPr fontId="5"/>
  </si>
  <si>
    <t>01464201001</t>
  </si>
  <si>
    <t>美瑛町</t>
    <rPh sb="0" eb="3">
      <t>ビエイチョウ</t>
    </rPh>
    <phoneticPr fontId="5"/>
  </si>
  <si>
    <t>美瑛</t>
    <rPh sb="0" eb="2">
      <t>ビエイ</t>
    </rPh>
    <phoneticPr fontId="5"/>
  </si>
  <si>
    <t>01459201001</t>
  </si>
  <si>
    <t>豊岡</t>
  </si>
  <si>
    <t>01204201005</t>
  </si>
  <si>
    <t>嵐山</t>
    <rPh sb="0" eb="2">
      <t>アラシヤマ</t>
    </rPh>
    <phoneticPr fontId="5"/>
  </si>
  <si>
    <t>（廃店 忠和へ統合）</t>
    <rPh sb="1" eb="3">
      <t>ハイテン</t>
    </rPh>
    <rPh sb="4" eb="6">
      <t>チュウワ</t>
    </rPh>
    <rPh sb="7" eb="9">
      <t>トウゴウ</t>
    </rPh>
    <phoneticPr fontId="5"/>
  </si>
  <si>
    <t>01204201002</t>
  </si>
  <si>
    <t>剣淵町</t>
    <rPh sb="0" eb="3">
      <t>ケンブチチョウ</t>
    </rPh>
    <phoneticPr fontId="5"/>
  </si>
  <si>
    <t>剣淵</t>
    <rPh sb="0" eb="2">
      <t>ケンブチ</t>
    </rPh>
    <phoneticPr fontId="5"/>
  </si>
  <si>
    <t>01465201001</t>
  </si>
  <si>
    <t>美馬牛</t>
    <rPh sb="0" eb="3">
      <t>ビバウシ</t>
    </rPh>
    <phoneticPr fontId="5"/>
  </si>
  <si>
    <t>（廃店 美瑛へ統合）</t>
    <rPh sb="1" eb="3">
      <t>ハイテン</t>
    </rPh>
    <rPh sb="4" eb="6">
      <t>ビエイ</t>
    </rPh>
    <rPh sb="7" eb="9">
      <t>トウゴウ</t>
    </rPh>
    <phoneticPr fontId="5"/>
  </si>
  <si>
    <t>東光西</t>
  </si>
  <si>
    <t>01204201006</t>
  </si>
  <si>
    <t>鷹栖町</t>
    <rPh sb="0" eb="3">
      <t>タカスチョウ</t>
    </rPh>
    <phoneticPr fontId="5"/>
  </si>
  <si>
    <t>鷹栖</t>
    <rPh sb="0" eb="2">
      <t>タカス</t>
    </rPh>
    <phoneticPr fontId="5"/>
  </si>
  <si>
    <t>01452201001</t>
  </si>
  <si>
    <t>士別市</t>
    <rPh sb="0" eb="3">
      <t>シベツシ</t>
    </rPh>
    <phoneticPr fontId="5"/>
  </si>
  <si>
    <t>士別北</t>
    <rPh sb="0" eb="2">
      <t>シベツ</t>
    </rPh>
    <rPh sb="2" eb="3">
      <t>キタ</t>
    </rPh>
    <phoneticPr fontId="5"/>
  </si>
  <si>
    <t>（廃店 士別へ統合）</t>
    <rPh sb="1" eb="3">
      <t>ハイテン</t>
    </rPh>
    <rPh sb="4" eb="6">
      <t>シベツ</t>
    </rPh>
    <rPh sb="7" eb="9">
      <t>トウゴウ</t>
    </rPh>
    <phoneticPr fontId="5"/>
  </si>
  <si>
    <t>上富良野町</t>
    <rPh sb="0" eb="5">
      <t>カミフラノチョウ</t>
    </rPh>
    <phoneticPr fontId="5"/>
  </si>
  <si>
    <t>上富良野</t>
    <rPh sb="0" eb="4">
      <t>カミフラノ</t>
    </rPh>
    <phoneticPr fontId="5"/>
  </si>
  <si>
    <t>01460201001</t>
  </si>
  <si>
    <t>旭町</t>
  </si>
  <si>
    <t>01204201007</t>
  </si>
  <si>
    <t>比布町</t>
    <rPh sb="0" eb="1">
      <t>ヒ</t>
    </rPh>
    <rPh sb="1" eb="2">
      <t>ヌノ</t>
    </rPh>
    <rPh sb="2" eb="3">
      <t>チョウ</t>
    </rPh>
    <phoneticPr fontId="5"/>
  </si>
  <si>
    <t>比布</t>
    <rPh sb="0" eb="1">
      <t>ヒ</t>
    </rPh>
    <rPh sb="1" eb="2">
      <t>ヌノ</t>
    </rPh>
    <phoneticPr fontId="5"/>
  </si>
  <si>
    <t>01455201001</t>
  </si>
  <si>
    <t>士別</t>
    <rPh sb="0" eb="2">
      <t>シベツ</t>
    </rPh>
    <phoneticPr fontId="5"/>
  </si>
  <si>
    <t>01220201002</t>
  </si>
  <si>
    <t>中富良野町</t>
    <rPh sb="0" eb="4">
      <t>ナカフラノ</t>
    </rPh>
    <rPh sb="4" eb="5">
      <t>チョウ</t>
    </rPh>
    <phoneticPr fontId="5"/>
  </si>
  <si>
    <t>大雪</t>
    <rPh sb="1" eb="2">
      <t>ユキ</t>
    </rPh>
    <phoneticPr fontId="5"/>
  </si>
  <si>
    <t>01204201008</t>
  </si>
  <si>
    <t>当麻町</t>
    <rPh sb="0" eb="2">
      <t>トウマ</t>
    </rPh>
    <rPh sb="2" eb="3">
      <t>チョウ</t>
    </rPh>
    <phoneticPr fontId="5"/>
  </si>
  <si>
    <t>当麻</t>
    <rPh sb="0" eb="2">
      <t>トウマ</t>
    </rPh>
    <phoneticPr fontId="5"/>
  </si>
  <si>
    <t>01454201001</t>
  </si>
  <si>
    <t>多寄</t>
    <rPh sb="0" eb="2">
      <t>タヨロ</t>
    </rPh>
    <phoneticPr fontId="5"/>
  </si>
  <si>
    <t>01220201005</t>
  </si>
  <si>
    <t>富良野市</t>
  </si>
  <si>
    <t>富良野</t>
    <rPh sb="0" eb="3">
      <t>フラノ</t>
    </rPh>
    <phoneticPr fontId="5"/>
  </si>
  <si>
    <t>01229201001</t>
  </si>
  <si>
    <t>東８条</t>
    <rPh sb="0" eb="1">
      <t>ヒガシ</t>
    </rPh>
    <rPh sb="2" eb="3">
      <t>ジョウ</t>
    </rPh>
    <phoneticPr fontId="5"/>
  </si>
  <si>
    <t>01204201009</t>
  </si>
  <si>
    <t>愛別町</t>
    <rPh sb="0" eb="3">
      <t>アイベツチョウ</t>
    </rPh>
    <phoneticPr fontId="5"/>
  </si>
  <si>
    <t>愛別</t>
    <rPh sb="0" eb="2">
      <t>アイベツ</t>
    </rPh>
    <phoneticPr fontId="5"/>
  </si>
  <si>
    <t>01456201001</t>
  </si>
  <si>
    <t>朝日</t>
    <rPh sb="0" eb="2">
      <t>アサヒ</t>
    </rPh>
    <phoneticPr fontId="5"/>
  </si>
  <si>
    <t>01220201006</t>
  </si>
  <si>
    <t>山部</t>
    <rPh sb="0" eb="2">
      <t>ヤマベ</t>
    </rPh>
    <phoneticPr fontId="5"/>
  </si>
  <si>
    <t>01229201002</t>
  </si>
  <si>
    <t>東部</t>
  </si>
  <si>
    <t>(廃店 中央西・東光西・大雪へ分割統合)</t>
    <rPh sb="1" eb="2">
      <t>ハイ</t>
    </rPh>
    <rPh sb="2" eb="3">
      <t>ミセ</t>
    </rPh>
    <rPh sb="4" eb="6">
      <t>チュウオウ</t>
    </rPh>
    <rPh sb="6" eb="7">
      <t>ニシ</t>
    </rPh>
    <rPh sb="8" eb="10">
      <t>トウコウ</t>
    </rPh>
    <rPh sb="10" eb="11">
      <t>ニシ</t>
    </rPh>
    <rPh sb="12" eb="14">
      <t>タイセツ</t>
    </rPh>
    <rPh sb="15" eb="17">
      <t>ブンカツ</t>
    </rPh>
    <rPh sb="17" eb="19">
      <t>トウゴウ</t>
    </rPh>
    <phoneticPr fontId="5"/>
  </si>
  <si>
    <t>01204201010</t>
  </si>
  <si>
    <t>中愛別</t>
    <rPh sb="0" eb="1">
      <t>ナカ</t>
    </rPh>
    <rPh sb="1" eb="3">
      <t>アイベツ</t>
    </rPh>
    <phoneticPr fontId="5"/>
  </si>
  <si>
    <t>01456201002</t>
  </si>
  <si>
    <t>名寄市</t>
    <rPh sb="0" eb="3">
      <t>ナヨロシ</t>
    </rPh>
    <phoneticPr fontId="5"/>
  </si>
  <si>
    <t>風連</t>
    <rPh sb="0" eb="2">
      <t>フウレン</t>
    </rPh>
    <phoneticPr fontId="5"/>
  </si>
  <si>
    <t>01221201001</t>
  </si>
  <si>
    <t>東山</t>
    <rPh sb="0" eb="2">
      <t>ヒガシヤマ</t>
    </rPh>
    <phoneticPr fontId="5"/>
  </si>
  <si>
    <t>01229201003</t>
  </si>
  <si>
    <t>末広東</t>
  </si>
  <si>
    <t>01204201011</t>
  </si>
  <si>
    <t>東川町</t>
    <rPh sb="0" eb="3">
      <t>ヒガシカワチョウ</t>
    </rPh>
    <phoneticPr fontId="5"/>
  </si>
  <si>
    <t>東川</t>
    <rPh sb="0" eb="2">
      <t>ヒガシカワ</t>
    </rPh>
    <phoneticPr fontId="5"/>
  </si>
  <si>
    <t>01458201001</t>
  </si>
  <si>
    <t>名寄南</t>
    <rPh sb="0" eb="2">
      <t>ナヨロ</t>
    </rPh>
    <rPh sb="2" eb="3">
      <t>ミナミ</t>
    </rPh>
    <phoneticPr fontId="5"/>
  </si>
  <si>
    <t>（廃店 名寄へ統合）</t>
    <rPh sb="1" eb="3">
      <t>ハイテン</t>
    </rPh>
    <rPh sb="4" eb="6">
      <t>ナヨロ</t>
    </rPh>
    <rPh sb="7" eb="9">
      <t>トウゴウ</t>
    </rPh>
    <phoneticPr fontId="5"/>
  </si>
  <si>
    <t>01221201002</t>
  </si>
  <si>
    <t>南富良野町</t>
    <rPh sb="0" eb="5">
      <t>ミナミフラノチョウ</t>
    </rPh>
    <phoneticPr fontId="5"/>
  </si>
  <si>
    <t>金山</t>
    <rPh sb="0" eb="2">
      <t>カナヤマ</t>
    </rPh>
    <phoneticPr fontId="5"/>
  </si>
  <si>
    <t>01462201002</t>
  </si>
  <si>
    <t>神楽</t>
  </si>
  <si>
    <t>01204201012</t>
  </si>
  <si>
    <t>東神楽町</t>
    <rPh sb="0" eb="4">
      <t>ヒガシカグラチョウ</t>
    </rPh>
    <phoneticPr fontId="5"/>
  </si>
  <si>
    <t>東神楽</t>
    <rPh sb="0" eb="3">
      <t>ヒガシカグラ</t>
    </rPh>
    <phoneticPr fontId="5"/>
  </si>
  <si>
    <t>01453201001</t>
  </si>
  <si>
    <t>名寄</t>
    <rPh sb="0" eb="2">
      <t>ナヨロ</t>
    </rPh>
    <phoneticPr fontId="5"/>
  </si>
  <si>
    <t>01221201003</t>
  </si>
  <si>
    <t>幾寅</t>
    <rPh sb="0" eb="2">
      <t>イクトラ</t>
    </rPh>
    <phoneticPr fontId="5"/>
  </si>
  <si>
    <t>01462201003</t>
  </si>
  <si>
    <t>神居</t>
  </si>
  <si>
    <t>01204201013</t>
  </si>
  <si>
    <t>上川町</t>
    <rPh sb="0" eb="3">
      <t>カミカワチョウ</t>
    </rPh>
    <phoneticPr fontId="5"/>
  </si>
  <si>
    <t>上川</t>
    <rPh sb="0" eb="2">
      <t>カミカワ</t>
    </rPh>
    <phoneticPr fontId="5"/>
  </si>
  <si>
    <t>01457201001</t>
  </si>
  <si>
    <t>下川町</t>
    <rPh sb="0" eb="3">
      <t>シモカワチョウ</t>
    </rPh>
    <phoneticPr fontId="5"/>
  </si>
  <si>
    <t>下川</t>
    <rPh sb="0" eb="2">
      <t>シモカワ</t>
    </rPh>
    <phoneticPr fontId="5"/>
  </si>
  <si>
    <t>01468201001</t>
  </si>
  <si>
    <t>占冠村</t>
    <rPh sb="0" eb="3">
      <t>シムカップムラ</t>
    </rPh>
    <phoneticPr fontId="5"/>
  </si>
  <si>
    <t>占冠</t>
    <rPh sb="0" eb="2">
      <t>シムカップ</t>
    </rPh>
    <phoneticPr fontId="5"/>
  </si>
  <si>
    <t>01463201001</t>
  </si>
  <si>
    <t>忠和</t>
  </si>
  <si>
    <t>01204201014</t>
  </si>
  <si>
    <t>美深町</t>
    <rPh sb="0" eb="3">
      <t>ビフカチョウ</t>
    </rPh>
    <phoneticPr fontId="5"/>
  </si>
  <si>
    <t>美深</t>
    <rPh sb="0" eb="2">
      <t>ビフカ</t>
    </rPh>
    <phoneticPr fontId="5"/>
  </si>
  <si>
    <t>01469201001</t>
  </si>
  <si>
    <t>近文</t>
  </si>
  <si>
    <t>01204201015</t>
  </si>
  <si>
    <t>恩根内</t>
    <rPh sb="0" eb="3">
      <t>オンネナイ</t>
    </rPh>
    <phoneticPr fontId="5"/>
  </si>
  <si>
    <t>（廃店 美深へ統合）</t>
    <rPh sb="1" eb="3">
      <t>ハイテン</t>
    </rPh>
    <rPh sb="4" eb="6">
      <t>ビフカ</t>
    </rPh>
    <rPh sb="7" eb="9">
      <t>トウゴウ</t>
    </rPh>
    <phoneticPr fontId="5"/>
  </si>
  <si>
    <t>住吉</t>
  </si>
  <si>
    <t>01204201016</t>
  </si>
  <si>
    <t>音威子府村</t>
    <rPh sb="0" eb="5">
      <t>オトイネップムラ</t>
    </rPh>
    <phoneticPr fontId="5"/>
  </si>
  <si>
    <t>音威子府</t>
    <rPh sb="0" eb="4">
      <t>オトイネップ</t>
    </rPh>
    <phoneticPr fontId="5"/>
  </si>
  <si>
    <t>01470201001</t>
  </si>
  <si>
    <t>東旭川</t>
  </si>
  <si>
    <t>（廃店 豊岡北へ統合）</t>
    <rPh sb="1" eb="3">
      <t>ハイテン</t>
    </rPh>
    <rPh sb="4" eb="6">
      <t>トヨオカ</t>
    </rPh>
    <rPh sb="6" eb="7">
      <t>キタ</t>
    </rPh>
    <rPh sb="8" eb="10">
      <t>トウゴウ</t>
    </rPh>
    <phoneticPr fontId="5"/>
  </si>
  <si>
    <t>中川町</t>
    <rPh sb="0" eb="3">
      <t>ナカガワチョウ</t>
    </rPh>
    <phoneticPr fontId="5"/>
  </si>
  <si>
    <t>佐久</t>
    <rPh sb="0" eb="2">
      <t>サク</t>
    </rPh>
    <phoneticPr fontId="5"/>
  </si>
  <si>
    <t>01471201001</t>
  </si>
  <si>
    <t>豊岡北</t>
    <rPh sb="2" eb="3">
      <t>キタ</t>
    </rPh>
    <phoneticPr fontId="5"/>
  </si>
  <si>
    <t>01204201018</t>
  </si>
  <si>
    <t>天塩中川</t>
    <rPh sb="0" eb="2">
      <t>テシオ</t>
    </rPh>
    <rPh sb="2" eb="4">
      <t>ナカガワ</t>
    </rPh>
    <phoneticPr fontId="5"/>
  </si>
  <si>
    <t>01471201002</t>
  </si>
  <si>
    <t>永山</t>
  </si>
  <si>
    <t>01204201019</t>
  </si>
  <si>
    <t>末広西</t>
  </si>
  <si>
    <t>01204201020</t>
  </si>
  <si>
    <t>永山南</t>
  </si>
  <si>
    <t>01204201021</t>
  </si>
  <si>
    <t>東光東</t>
  </si>
  <si>
    <t>01204201022</t>
  </si>
  <si>
    <t>東光南</t>
  </si>
  <si>
    <t>01204201023</t>
  </si>
  <si>
    <t>豊岡四条通</t>
    <rPh sb="0" eb="2">
      <t>トヨオカ</t>
    </rPh>
    <rPh sb="2" eb="4">
      <t>ヨジョウ</t>
    </rPh>
    <rPh sb="4" eb="5">
      <t>ドオリ</t>
    </rPh>
    <phoneticPr fontId="5"/>
  </si>
  <si>
    <t>01204201024</t>
  </si>
  <si>
    <t>緑が丘</t>
  </si>
  <si>
    <t>01204201025</t>
  </si>
  <si>
    <t>神楽岡</t>
  </si>
  <si>
    <t>（廃店 緑が丘・緑が丘東へ分割統合）</t>
    <rPh sb="1" eb="3">
      <t>ハイテン</t>
    </rPh>
    <rPh sb="4" eb="5">
      <t>ミドリ</t>
    </rPh>
    <rPh sb="6" eb="7">
      <t>オカ</t>
    </rPh>
    <rPh sb="8" eb="9">
      <t>ミドリ</t>
    </rPh>
    <rPh sb="10" eb="11">
      <t>オカ</t>
    </rPh>
    <rPh sb="11" eb="12">
      <t>ヒガシ</t>
    </rPh>
    <rPh sb="13" eb="15">
      <t>ブンカツ</t>
    </rPh>
    <rPh sb="15" eb="17">
      <t>トウゴウ</t>
    </rPh>
    <phoneticPr fontId="5"/>
  </si>
  <si>
    <t>緑が丘東</t>
    <rPh sb="0" eb="1">
      <t>ミドリ</t>
    </rPh>
    <rPh sb="2" eb="3">
      <t>オカ</t>
    </rPh>
    <rPh sb="3" eb="4">
      <t>ヒガシ</t>
    </rPh>
    <phoneticPr fontId="5"/>
  </si>
  <si>
    <t>01204201027</t>
  </si>
  <si>
    <t>東鷹栖</t>
  </si>
  <si>
    <t>01204201028</t>
  </si>
  <si>
    <t>Ｄ地区定数計</t>
    <rPh sb="1" eb="3">
      <t>チク</t>
    </rPh>
    <rPh sb="3" eb="5">
      <t>テイスウ</t>
    </rPh>
    <rPh sb="5" eb="6">
      <t>ケイ</t>
    </rPh>
    <phoneticPr fontId="5"/>
  </si>
  <si>
    <t>留萌・稚内・宗谷地区</t>
    <rPh sb="0" eb="2">
      <t>ルモイ</t>
    </rPh>
    <rPh sb="3" eb="5">
      <t>ワッカナイ</t>
    </rPh>
    <rPh sb="6" eb="8">
      <t>ソウヤ</t>
    </rPh>
    <rPh sb="8" eb="10">
      <t>チク</t>
    </rPh>
    <phoneticPr fontId="5"/>
  </si>
  <si>
    <r>
      <t>▼留萌方面</t>
    </r>
    <r>
      <rPr>
        <b/>
        <sz val="10"/>
        <rFont val="ＭＳ Ｐゴシック"/>
        <family val="3"/>
        <charset val="128"/>
      </rPr>
      <t>（E地区）　</t>
    </r>
    <rPh sb="1" eb="3">
      <t>ルモイ</t>
    </rPh>
    <rPh sb="3" eb="5">
      <t>ホウメン</t>
    </rPh>
    <phoneticPr fontId="5"/>
  </si>
  <si>
    <r>
      <t>▼稚内方面</t>
    </r>
    <r>
      <rPr>
        <b/>
        <sz val="10"/>
        <rFont val="ＭＳ Ｐゴシック"/>
        <family val="3"/>
        <charset val="128"/>
      </rPr>
      <t>（E地区）　</t>
    </r>
    <rPh sb="1" eb="3">
      <t>ワッカナイ</t>
    </rPh>
    <rPh sb="3" eb="5">
      <t>ホウメン</t>
    </rPh>
    <phoneticPr fontId="5"/>
  </si>
  <si>
    <r>
      <t>▼枝幸方面</t>
    </r>
    <r>
      <rPr>
        <b/>
        <sz val="10"/>
        <rFont val="ＭＳ Ｐゴシック"/>
        <family val="3"/>
        <charset val="128"/>
      </rPr>
      <t>（E地区）　</t>
    </r>
    <rPh sb="1" eb="3">
      <t>エサシ</t>
    </rPh>
    <rPh sb="3" eb="5">
      <t>ホウメン</t>
    </rPh>
    <phoneticPr fontId="5"/>
  </si>
  <si>
    <t xml:space="preserve">▼天売・焼尻島 </t>
    <rPh sb="1" eb="3">
      <t>テウリ</t>
    </rPh>
    <rPh sb="4" eb="6">
      <t>ヤギシリ</t>
    </rPh>
    <rPh sb="6" eb="7">
      <t>ジマ</t>
    </rPh>
    <phoneticPr fontId="5"/>
  </si>
  <si>
    <t>留萌市</t>
    <rPh sb="0" eb="3">
      <t>ルモイシ</t>
    </rPh>
    <phoneticPr fontId="5"/>
  </si>
  <si>
    <t>留萌西</t>
    <rPh sb="0" eb="2">
      <t>ルモイ</t>
    </rPh>
    <rPh sb="2" eb="3">
      <t>ニシ</t>
    </rPh>
    <phoneticPr fontId="5"/>
  </si>
  <si>
    <t>（廃店 留萌へ統合）</t>
    <rPh sb="1" eb="3">
      <t>ハイテン</t>
    </rPh>
    <rPh sb="4" eb="6">
      <t>ルモイ</t>
    </rPh>
    <rPh sb="7" eb="9">
      <t>トウゴウ</t>
    </rPh>
    <phoneticPr fontId="5"/>
  </si>
  <si>
    <t>稚内市</t>
    <phoneticPr fontId="5"/>
  </si>
  <si>
    <t>曲淵</t>
  </si>
  <si>
    <t>01214201001</t>
  </si>
  <si>
    <t>浜頓別町</t>
    <rPh sb="0" eb="4">
      <t>ハマトンベツチョウ</t>
    </rPh>
    <phoneticPr fontId="5"/>
  </si>
  <si>
    <t>浜頓別</t>
    <rPh sb="0" eb="3">
      <t>ハマトンベツ</t>
    </rPh>
    <phoneticPr fontId="5"/>
  </si>
  <si>
    <t>01512201002</t>
  </si>
  <si>
    <t>留萌</t>
    <rPh sb="0" eb="2">
      <t>ルモイ</t>
    </rPh>
    <phoneticPr fontId="5"/>
  </si>
  <si>
    <t>01212201002</t>
  </si>
  <si>
    <t>沼川</t>
  </si>
  <si>
    <t>01214201002</t>
  </si>
  <si>
    <t>中頓別町</t>
    <rPh sb="0" eb="1">
      <t>ナカ</t>
    </rPh>
    <rPh sb="1" eb="2">
      <t>トン</t>
    </rPh>
    <rPh sb="2" eb="3">
      <t>ベツ</t>
    </rPh>
    <rPh sb="3" eb="4">
      <t>チョウ</t>
    </rPh>
    <phoneticPr fontId="5"/>
  </si>
  <si>
    <t>小頓別</t>
    <rPh sb="0" eb="1">
      <t>ショウ</t>
    </rPh>
    <rPh sb="1" eb="2">
      <t>トン</t>
    </rPh>
    <rPh sb="2" eb="3">
      <t>ベツ</t>
    </rPh>
    <phoneticPr fontId="5"/>
  </si>
  <si>
    <t>01513201003</t>
  </si>
  <si>
    <t>増毛町</t>
    <rPh sb="0" eb="3">
      <t>マシケチョウ</t>
    </rPh>
    <phoneticPr fontId="5"/>
  </si>
  <si>
    <t>増毛</t>
    <rPh sb="0" eb="2">
      <t>マシケ</t>
    </rPh>
    <phoneticPr fontId="5"/>
  </si>
  <si>
    <t>01481201001</t>
  </si>
  <si>
    <t>恵北</t>
  </si>
  <si>
    <t>01214201003</t>
  </si>
  <si>
    <t>中頓別</t>
    <rPh sb="0" eb="3">
      <t>ナカトンベツ</t>
    </rPh>
    <phoneticPr fontId="5"/>
  </si>
  <si>
    <t>01513201001</t>
  </si>
  <si>
    <t>羽幌町</t>
    <rPh sb="0" eb="3">
      <t>ハボロチョウ</t>
    </rPh>
    <phoneticPr fontId="5"/>
  </si>
  <si>
    <t>天売</t>
    <rPh sb="0" eb="2">
      <t>テウリ</t>
    </rPh>
    <phoneticPr fontId="5"/>
  </si>
  <si>
    <t>01484201003</t>
  </si>
  <si>
    <t>小平町</t>
  </si>
  <si>
    <t>小平</t>
    <rPh sb="0" eb="2">
      <t>オビラ</t>
    </rPh>
    <phoneticPr fontId="5"/>
  </si>
  <si>
    <t>01482201002</t>
  </si>
  <si>
    <t>富磯</t>
    <rPh sb="0" eb="1">
      <t>トミ</t>
    </rPh>
    <rPh sb="1" eb="2">
      <t>イソ</t>
    </rPh>
    <phoneticPr fontId="5"/>
  </si>
  <si>
    <t>01214201012</t>
  </si>
  <si>
    <t>枝幸町</t>
    <rPh sb="0" eb="3">
      <t>エサシチョウ</t>
    </rPh>
    <phoneticPr fontId="5"/>
  </si>
  <si>
    <t>枝幸</t>
    <rPh sb="0" eb="2">
      <t>エサシ</t>
    </rPh>
    <phoneticPr fontId="5"/>
  </si>
  <si>
    <t>01514201003</t>
  </si>
  <si>
    <t>焼尻</t>
    <rPh sb="0" eb="1">
      <t>ヤ</t>
    </rPh>
    <rPh sb="1" eb="2">
      <t>シリ</t>
    </rPh>
    <phoneticPr fontId="5"/>
  </si>
  <si>
    <t>01484201002</t>
  </si>
  <si>
    <t>鬼鹿</t>
    <rPh sb="0" eb="1">
      <t>オニ</t>
    </rPh>
    <rPh sb="1" eb="2">
      <t>シカ</t>
    </rPh>
    <phoneticPr fontId="5"/>
  </si>
  <si>
    <t>01482201003</t>
  </si>
  <si>
    <t>宗谷</t>
  </si>
  <si>
    <t>（廃店 稚内北へ統合）</t>
    <rPh sb="1" eb="3">
      <t>ハイテン</t>
    </rPh>
    <rPh sb="4" eb="6">
      <t>ワッカナイ</t>
    </rPh>
    <rPh sb="6" eb="7">
      <t>キタ</t>
    </rPh>
    <rPh sb="8" eb="10">
      <t>トウゴウ</t>
    </rPh>
    <phoneticPr fontId="5"/>
  </si>
  <si>
    <t>歌登</t>
    <rPh sb="0" eb="2">
      <t>ウタノボリ</t>
    </rPh>
    <phoneticPr fontId="5"/>
  </si>
  <si>
    <t>01514201001</t>
  </si>
  <si>
    <t>第二清浜</t>
    <rPh sb="0" eb="2">
      <t>ダイニ</t>
    </rPh>
    <rPh sb="2" eb="3">
      <t>キヨ</t>
    </rPh>
    <rPh sb="3" eb="4">
      <t>ハマ</t>
    </rPh>
    <phoneticPr fontId="5"/>
  </si>
  <si>
    <t>01214201007</t>
  </si>
  <si>
    <t>志美宇丹</t>
    <rPh sb="0" eb="4">
      <t>シビウタン</t>
    </rPh>
    <phoneticPr fontId="5"/>
  </si>
  <si>
    <t>01514201002</t>
  </si>
  <si>
    <t xml:space="preserve">▼利尻・礼文島 </t>
    <rPh sb="1" eb="3">
      <t>リシリ</t>
    </rPh>
    <rPh sb="4" eb="6">
      <t>レブン</t>
    </rPh>
    <rPh sb="6" eb="7">
      <t>ジマ</t>
    </rPh>
    <phoneticPr fontId="5"/>
  </si>
  <si>
    <t>宗谷岬</t>
    <rPh sb="0" eb="3">
      <t>ソウヤミサキ</t>
    </rPh>
    <phoneticPr fontId="5"/>
  </si>
  <si>
    <t>01214201008</t>
  </si>
  <si>
    <r>
      <t>▼羽幌・天塩方面</t>
    </r>
    <r>
      <rPr>
        <b/>
        <sz val="10"/>
        <rFont val="ＭＳ Ｐゴシック"/>
        <family val="3"/>
        <charset val="128"/>
      </rPr>
      <t>（E地区）　</t>
    </r>
    <rPh sb="1" eb="3">
      <t>ハボロ</t>
    </rPh>
    <rPh sb="4" eb="6">
      <t>テシオ</t>
    </rPh>
    <rPh sb="6" eb="8">
      <t>ホウメン</t>
    </rPh>
    <phoneticPr fontId="5"/>
  </si>
  <si>
    <t>稚内東</t>
  </si>
  <si>
    <t>01214201009</t>
  </si>
  <si>
    <t>01214201010</t>
  </si>
  <si>
    <t>苫前町</t>
    <rPh sb="0" eb="3">
      <t>トママエチョウ</t>
    </rPh>
    <phoneticPr fontId="5"/>
  </si>
  <si>
    <t>力昼支店</t>
    <rPh sb="0" eb="2">
      <t>リキビル</t>
    </rPh>
    <rPh sb="2" eb="4">
      <t>シテン</t>
    </rPh>
    <phoneticPr fontId="5"/>
  </si>
  <si>
    <t>（廃店 鬼鹿へ統合）</t>
    <rPh sb="1" eb="2">
      <t>ハイ</t>
    </rPh>
    <rPh sb="2" eb="3">
      <t>ミセ</t>
    </rPh>
    <rPh sb="4" eb="6">
      <t>オニシカ</t>
    </rPh>
    <rPh sb="7" eb="9">
      <t>トウゴウ</t>
    </rPh>
    <phoneticPr fontId="3"/>
  </si>
  <si>
    <t>01483201001</t>
  </si>
  <si>
    <t>勇知</t>
    <rPh sb="0" eb="2">
      <t>ユウチ</t>
    </rPh>
    <phoneticPr fontId="5"/>
  </si>
  <si>
    <t>01214201011</t>
  </si>
  <si>
    <t>利尻富士
町</t>
    <rPh sb="0" eb="2">
      <t>リシリ</t>
    </rPh>
    <rPh sb="2" eb="4">
      <t>フジ</t>
    </rPh>
    <rPh sb="5" eb="6">
      <t>マチ</t>
    </rPh>
    <phoneticPr fontId="5"/>
  </si>
  <si>
    <t>鴛泊</t>
    <rPh sb="0" eb="1">
      <t>オシ</t>
    </rPh>
    <rPh sb="1" eb="2">
      <t>ト</t>
    </rPh>
    <phoneticPr fontId="5"/>
  </si>
  <si>
    <t>01519201001</t>
  </si>
  <si>
    <t>古丹別</t>
    <rPh sb="0" eb="3">
      <t>コタンベツ</t>
    </rPh>
    <phoneticPr fontId="5"/>
  </si>
  <si>
    <t>01483201002</t>
  </si>
  <si>
    <t>猿払村</t>
    <rPh sb="0" eb="3">
      <t>サルフツムラ</t>
    </rPh>
    <phoneticPr fontId="5"/>
  </si>
  <si>
    <t>浅茅野</t>
  </si>
  <si>
    <t>01511201001</t>
  </si>
  <si>
    <t>鬼脇</t>
    <rPh sb="0" eb="2">
      <t>オニワキ</t>
    </rPh>
    <phoneticPr fontId="5"/>
  </si>
  <si>
    <t>01519201002</t>
  </si>
  <si>
    <t>苫前</t>
    <rPh sb="0" eb="2">
      <t>トママエ</t>
    </rPh>
    <phoneticPr fontId="5"/>
  </si>
  <si>
    <t>01483201003</t>
  </si>
  <si>
    <t>猿払</t>
    <rPh sb="0" eb="2">
      <t>サルフツ</t>
    </rPh>
    <phoneticPr fontId="5"/>
  </si>
  <si>
    <t>01511201002</t>
  </si>
  <si>
    <t>利尻町</t>
    <rPh sb="0" eb="3">
      <t>リシリチョウ</t>
    </rPh>
    <phoneticPr fontId="5"/>
  </si>
  <si>
    <t>仙法志</t>
    <rPh sb="0" eb="3">
      <t>センボウシ</t>
    </rPh>
    <phoneticPr fontId="5"/>
  </si>
  <si>
    <t>01518201001</t>
  </si>
  <si>
    <t>羽幌</t>
    <rPh sb="0" eb="2">
      <t>ハボロ</t>
    </rPh>
    <phoneticPr fontId="5"/>
  </si>
  <si>
    <t>01484201001</t>
  </si>
  <si>
    <t>鬼志別</t>
    <phoneticPr fontId="5"/>
  </si>
  <si>
    <t>01511201003</t>
  </si>
  <si>
    <t>沓形</t>
    <rPh sb="0" eb="2">
      <t>クツガタ</t>
    </rPh>
    <phoneticPr fontId="5"/>
  </si>
  <si>
    <t>01518201002</t>
  </si>
  <si>
    <t>初山別村</t>
    <rPh sb="0" eb="4">
      <t>ショサンベツムラ</t>
    </rPh>
    <phoneticPr fontId="5"/>
  </si>
  <si>
    <t>天塩有明</t>
    <rPh sb="0" eb="2">
      <t>テシオ</t>
    </rPh>
    <rPh sb="2" eb="4">
      <t>アリアケ</t>
    </rPh>
    <phoneticPr fontId="5"/>
  </si>
  <si>
    <t>（廃店 羽幌へ統合）</t>
    <rPh sb="4" eb="6">
      <t>ハボロ</t>
    </rPh>
    <phoneticPr fontId="3"/>
  </si>
  <si>
    <t>01485201001</t>
  </si>
  <si>
    <t>浜鬼志別</t>
  </si>
  <si>
    <t>01511201004</t>
  </si>
  <si>
    <t>礼文町</t>
    <rPh sb="0" eb="3">
      <t>レブンチョウ</t>
    </rPh>
    <phoneticPr fontId="5"/>
  </si>
  <si>
    <t>01517201001</t>
  </si>
  <si>
    <t>初山別</t>
    <rPh sb="0" eb="3">
      <t>ショサンベツ</t>
    </rPh>
    <phoneticPr fontId="5"/>
  </si>
  <si>
    <t>01485201002</t>
  </si>
  <si>
    <t>知来別</t>
  </si>
  <si>
    <t>01511201005</t>
  </si>
  <si>
    <t>香深西</t>
    <rPh sb="0" eb="1">
      <t>カオ</t>
    </rPh>
    <rPh sb="1" eb="2">
      <t>フカ</t>
    </rPh>
    <rPh sb="2" eb="3">
      <t>ニシ</t>
    </rPh>
    <phoneticPr fontId="5"/>
  </si>
  <si>
    <t>01517201002</t>
  </si>
  <si>
    <t>豊岬</t>
    <rPh sb="0" eb="1">
      <t>トヨ</t>
    </rPh>
    <rPh sb="1" eb="2">
      <t>ミサキ</t>
    </rPh>
    <phoneticPr fontId="5"/>
  </si>
  <si>
    <t>01485201003</t>
  </si>
  <si>
    <t>船泊</t>
    <rPh sb="0" eb="1">
      <t>フナ</t>
    </rPh>
    <rPh sb="1" eb="2">
      <t>ト</t>
    </rPh>
    <phoneticPr fontId="5"/>
  </si>
  <si>
    <t>01517201003</t>
  </si>
  <si>
    <t>遠別町</t>
    <rPh sb="0" eb="3">
      <t>エンベツチョウ</t>
    </rPh>
    <phoneticPr fontId="5"/>
  </si>
  <si>
    <t>遠別</t>
    <rPh sb="0" eb="2">
      <t>エンベツ</t>
    </rPh>
    <phoneticPr fontId="5"/>
  </si>
  <si>
    <t>01486201001</t>
  </si>
  <si>
    <t>天塩町</t>
    <rPh sb="0" eb="2">
      <t>テシオ</t>
    </rPh>
    <rPh sb="2" eb="3">
      <t>チョウ</t>
    </rPh>
    <phoneticPr fontId="5"/>
  </si>
  <si>
    <t>雄信内</t>
    <rPh sb="0" eb="3">
      <t>オノップナイ</t>
    </rPh>
    <phoneticPr fontId="5"/>
  </si>
  <si>
    <t>01487201001</t>
  </si>
  <si>
    <t>天塩</t>
    <rPh sb="0" eb="2">
      <t>テシオ</t>
    </rPh>
    <phoneticPr fontId="5"/>
  </si>
  <si>
    <t>01487201002</t>
  </si>
  <si>
    <t>幌延町</t>
    <rPh sb="0" eb="1">
      <t>ホロ</t>
    </rPh>
    <rPh sb="1" eb="2">
      <t>ノ</t>
    </rPh>
    <rPh sb="2" eb="3">
      <t>チョウ</t>
    </rPh>
    <phoneticPr fontId="5"/>
  </si>
  <si>
    <t>問寒別</t>
    <rPh sb="0" eb="3">
      <t>トイカンベツ</t>
    </rPh>
    <phoneticPr fontId="5"/>
  </si>
  <si>
    <t>01488201001</t>
  </si>
  <si>
    <t>幌延</t>
    <rPh sb="0" eb="2">
      <t>ホロノベ</t>
    </rPh>
    <phoneticPr fontId="5"/>
  </si>
  <si>
    <t>01488201002</t>
  </si>
  <si>
    <t>豊富町</t>
    <rPh sb="0" eb="2">
      <t>トヨトミ</t>
    </rPh>
    <rPh sb="2" eb="3">
      <t>チョウ</t>
    </rPh>
    <phoneticPr fontId="5"/>
  </si>
  <si>
    <t>豊富</t>
    <rPh sb="0" eb="2">
      <t>ホウフ</t>
    </rPh>
    <phoneticPr fontId="5"/>
  </si>
  <si>
    <t>01516201001</t>
  </si>
  <si>
    <t>兜沼</t>
    <rPh sb="0" eb="2">
      <t>カブトヌマ</t>
    </rPh>
    <phoneticPr fontId="5"/>
  </si>
  <si>
    <t>01516201002</t>
  </si>
  <si>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5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</si>
  <si>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5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</si>
  <si>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5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</si>
  <si>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5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</si>
  <si>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5"/>
  </si>
  <si>
    <t>北見市</t>
    <rPh sb="0" eb="3">
      <t>キタミシ</t>
    </rPh>
    <phoneticPr fontId="5"/>
  </si>
  <si>
    <t>留辺蘂</t>
    <rPh sb="0" eb="3">
      <t>ルベシベ</t>
    </rPh>
    <phoneticPr fontId="5"/>
  </si>
  <si>
    <t>01208201001</t>
  </si>
  <si>
    <t>佐呂間町</t>
    <phoneticPr fontId="5"/>
  </si>
  <si>
    <t>若佐</t>
    <rPh sb="0" eb="1">
      <t>ワカサ</t>
    </rPh>
    <rPh sb="1" eb="2">
      <t>サ</t>
    </rPh>
    <phoneticPr fontId="5"/>
  </si>
  <si>
    <t>01552201001</t>
  </si>
  <si>
    <t>遠軽町</t>
    <rPh sb="0" eb="3">
      <t>エンガルチョウ</t>
    </rPh>
    <phoneticPr fontId="5"/>
  </si>
  <si>
    <t>白滝</t>
    <rPh sb="0" eb="2">
      <t>シラタキ</t>
    </rPh>
    <phoneticPr fontId="5"/>
  </si>
  <si>
    <t>01555201005</t>
  </si>
  <si>
    <t>雄武町</t>
    <rPh sb="0" eb="3">
      <t>オウムチョウ</t>
    </rPh>
    <phoneticPr fontId="5"/>
  </si>
  <si>
    <t>沢木</t>
    <rPh sb="0" eb="2">
      <t>サワキ</t>
    </rPh>
    <phoneticPr fontId="5"/>
  </si>
  <si>
    <t>（廃店 雄武へ統合）</t>
    <rPh sb="4" eb="6">
      <t>オウム</t>
    </rPh>
    <phoneticPr fontId="5"/>
  </si>
  <si>
    <t>01563201001</t>
  </si>
  <si>
    <t>瑞穂</t>
    <rPh sb="0" eb="2">
      <t>ミズホ</t>
    </rPh>
    <phoneticPr fontId="5"/>
  </si>
  <si>
    <t>01208201002</t>
  </si>
  <si>
    <t>栄</t>
    <rPh sb="0" eb="1">
      <t>サカエ</t>
    </rPh>
    <phoneticPr fontId="5"/>
  </si>
  <si>
    <t>01552201002</t>
  </si>
  <si>
    <t>丸瀬布</t>
    <rPh sb="0" eb="3">
      <t>マルセップ</t>
    </rPh>
    <phoneticPr fontId="5"/>
  </si>
  <si>
    <t>01555201001</t>
  </si>
  <si>
    <t>雄武</t>
    <rPh sb="0" eb="2">
      <t>オウム</t>
    </rPh>
    <phoneticPr fontId="5"/>
  </si>
  <si>
    <t>01563201002</t>
  </si>
  <si>
    <t>温根湯</t>
    <rPh sb="0" eb="3">
      <t>オンネユ</t>
    </rPh>
    <phoneticPr fontId="5"/>
  </si>
  <si>
    <t>01208201003</t>
  </si>
  <si>
    <t>浜佐呂間</t>
    <rPh sb="0" eb="1">
      <t>ハマ</t>
    </rPh>
    <rPh sb="1" eb="4">
      <t>サロマ</t>
    </rPh>
    <phoneticPr fontId="5"/>
  </si>
  <si>
    <t>01552201003</t>
  </si>
  <si>
    <t>遠軽</t>
    <rPh sb="0" eb="2">
      <t>エンガル</t>
    </rPh>
    <phoneticPr fontId="5"/>
  </si>
  <si>
    <t>01555201002</t>
  </si>
  <si>
    <t>幌内</t>
    <rPh sb="0" eb="2">
      <t>ホロナイ</t>
    </rPh>
    <phoneticPr fontId="5"/>
  </si>
  <si>
    <t>01563201003</t>
  </si>
  <si>
    <t>北見東</t>
    <rPh sb="0" eb="2">
      <t>キタミ</t>
    </rPh>
    <rPh sb="2" eb="3">
      <t>ヒガシ</t>
    </rPh>
    <phoneticPr fontId="5"/>
  </si>
  <si>
    <t>01208201005</t>
  </si>
  <si>
    <t>佐呂間</t>
    <rPh sb="0" eb="3">
      <t>サロマ</t>
    </rPh>
    <phoneticPr fontId="5"/>
  </si>
  <si>
    <t>01552201004</t>
  </si>
  <si>
    <t>安国</t>
    <rPh sb="0" eb="2">
      <t>ヤスクニ</t>
    </rPh>
    <phoneticPr fontId="5"/>
  </si>
  <si>
    <t>01555201003</t>
  </si>
  <si>
    <t>西興部村</t>
    <rPh sb="0" eb="4">
      <t>ニシオコッペムラ</t>
    </rPh>
    <phoneticPr fontId="5"/>
  </si>
  <si>
    <t>上興部</t>
    <rPh sb="0" eb="1">
      <t>カミ</t>
    </rPh>
    <rPh sb="1" eb="3">
      <t>オコッペ</t>
    </rPh>
    <phoneticPr fontId="5"/>
  </si>
  <si>
    <t>01562201001</t>
  </si>
  <si>
    <t>北見中央</t>
    <rPh sb="0" eb="2">
      <t>キタミ</t>
    </rPh>
    <rPh sb="2" eb="4">
      <t>チュウオウ</t>
    </rPh>
    <phoneticPr fontId="5"/>
  </si>
  <si>
    <t>01208201006</t>
  </si>
  <si>
    <t>美幌町</t>
    <rPh sb="0" eb="3">
      <t>ビホロチョウ</t>
    </rPh>
    <phoneticPr fontId="5"/>
  </si>
  <si>
    <t>美幌</t>
    <rPh sb="0" eb="2">
      <t>ビホロ</t>
    </rPh>
    <phoneticPr fontId="5"/>
  </si>
  <si>
    <t>01543201001</t>
  </si>
  <si>
    <t>生田原</t>
    <rPh sb="0" eb="3">
      <t>イクタハラ</t>
    </rPh>
    <phoneticPr fontId="5"/>
  </si>
  <si>
    <t>01555201004</t>
  </si>
  <si>
    <t>西興部</t>
    <rPh sb="0" eb="3">
      <t>ニシオコッペ</t>
    </rPh>
    <phoneticPr fontId="5"/>
  </si>
  <si>
    <t>01562201002</t>
  </si>
  <si>
    <t>北見西</t>
    <rPh sb="0" eb="2">
      <t>キタミ</t>
    </rPh>
    <rPh sb="2" eb="3">
      <t>ニシ</t>
    </rPh>
    <phoneticPr fontId="5"/>
  </si>
  <si>
    <t>01208201007</t>
  </si>
  <si>
    <t>津別町</t>
    <phoneticPr fontId="5"/>
  </si>
  <si>
    <t>津別</t>
    <rPh sb="0" eb="2">
      <t>ツベツ</t>
    </rPh>
    <phoneticPr fontId="5"/>
  </si>
  <si>
    <t>01544201001</t>
  </si>
  <si>
    <t>湧別町</t>
    <rPh sb="0" eb="2">
      <t>ユウベツ</t>
    </rPh>
    <rPh sb="2" eb="3">
      <t>チョウ</t>
    </rPh>
    <phoneticPr fontId="5"/>
  </si>
  <si>
    <t>上湧別</t>
    <rPh sb="0" eb="3">
      <t>カミユウベツ</t>
    </rPh>
    <phoneticPr fontId="5"/>
  </si>
  <si>
    <t>01559201002</t>
  </si>
  <si>
    <t>興部町</t>
    <rPh sb="0" eb="3">
      <t>オコッペチョウ</t>
    </rPh>
    <phoneticPr fontId="5"/>
  </si>
  <si>
    <t>興部</t>
    <rPh sb="0" eb="2">
      <t>オコッペ</t>
    </rPh>
    <phoneticPr fontId="5"/>
  </si>
  <si>
    <t>01561201001</t>
  </si>
  <si>
    <t>北見南</t>
    <rPh sb="0" eb="2">
      <t>キタミ</t>
    </rPh>
    <rPh sb="2" eb="3">
      <t>ミナミ</t>
    </rPh>
    <phoneticPr fontId="5"/>
  </si>
  <si>
    <t>01208201009</t>
  </si>
  <si>
    <t>大空町</t>
    <rPh sb="0" eb="3">
      <t>オオゾラチョウ</t>
    </rPh>
    <phoneticPr fontId="5"/>
  </si>
  <si>
    <t>女満別</t>
    <rPh sb="0" eb="3">
      <t>メマンベツ</t>
    </rPh>
    <phoneticPr fontId="5"/>
  </si>
  <si>
    <t>01564201001</t>
  </si>
  <si>
    <t>湧別</t>
    <rPh sb="0" eb="2">
      <t>ユウベツ</t>
    </rPh>
    <phoneticPr fontId="5"/>
  </si>
  <si>
    <t>01559201003</t>
  </si>
  <si>
    <t>沙留</t>
    <rPh sb="0" eb="1">
      <t>サ</t>
    </rPh>
    <rPh sb="1" eb="2">
      <t>ルモイ</t>
    </rPh>
    <phoneticPr fontId="5"/>
  </si>
  <si>
    <t>（廃店 興部へ統合）</t>
    <rPh sb="4" eb="6">
      <t>オコッペ</t>
    </rPh>
    <phoneticPr fontId="5"/>
  </si>
  <si>
    <t>仁頃</t>
    <rPh sb="0" eb="1">
      <t>ニ</t>
    </rPh>
    <rPh sb="1" eb="2">
      <t>コロ</t>
    </rPh>
    <phoneticPr fontId="5"/>
  </si>
  <si>
    <t>01208201008</t>
  </si>
  <si>
    <t>東藻琴</t>
    <rPh sb="0" eb="1">
      <t>ヒガシ</t>
    </rPh>
    <rPh sb="1" eb="3">
      <t>モコト</t>
    </rPh>
    <phoneticPr fontId="5"/>
  </si>
  <si>
    <t>01564201002</t>
  </si>
  <si>
    <t>芭露</t>
    <rPh sb="0" eb="1">
      <t>バ</t>
    </rPh>
    <rPh sb="1" eb="2">
      <t>ロ</t>
    </rPh>
    <phoneticPr fontId="5"/>
  </si>
  <si>
    <t>（廃店 湧別へ統合）</t>
    <rPh sb="4" eb="6">
      <t>ユウベツ</t>
    </rPh>
    <phoneticPr fontId="5"/>
  </si>
  <si>
    <t>紋別市</t>
    <rPh sb="0" eb="3">
      <t>モンベツシ</t>
    </rPh>
    <phoneticPr fontId="5"/>
  </si>
  <si>
    <t>01219201001</t>
  </si>
  <si>
    <t>端野</t>
    <rPh sb="0" eb="2">
      <t>タンノ</t>
    </rPh>
    <phoneticPr fontId="5"/>
  </si>
  <si>
    <t>01208201010</t>
  </si>
  <si>
    <t>網走市</t>
    <rPh sb="0" eb="3">
      <t>アバシリシ</t>
    </rPh>
    <phoneticPr fontId="5"/>
  </si>
  <si>
    <t>網走西部</t>
    <rPh sb="0" eb="2">
      <t>アバシリ</t>
    </rPh>
    <rPh sb="2" eb="4">
      <t>セイブ</t>
    </rPh>
    <phoneticPr fontId="5"/>
  </si>
  <si>
    <t>01211201001</t>
  </si>
  <si>
    <t>紋別南</t>
    <rPh sb="0" eb="2">
      <t>モンベツ</t>
    </rPh>
    <rPh sb="2" eb="3">
      <t>ミナミ</t>
    </rPh>
    <phoneticPr fontId="5"/>
  </si>
  <si>
    <t>01219201002</t>
  </si>
  <si>
    <t>常呂</t>
    <rPh sb="0" eb="2">
      <t>トコロ</t>
    </rPh>
    <phoneticPr fontId="5"/>
  </si>
  <si>
    <t>01208201011</t>
  </si>
  <si>
    <t>網走東部</t>
    <rPh sb="0" eb="2">
      <t>アバシリ</t>
    </rPh>
    <rPh sb="2" eb="4">
      <t>トウブ</t>
    </rPh>
    <phoneticPr fontId="5"/>
  </si>
  <si>
    <t>01211201002</t>
  </si>
  <si>
    <t>小向</t>
    <rPh sb="0" eb="2">
      <t>コムカイ</t>
    </rPh>
    <phoneticPr fontId="5"/>
  </si>
  <si>
    <t>01219201003</t>
  </si>
  <si>
    <t>訓子府町</t>
    <rPh sb="0" eb="4">
      <t>クンネップチョウ</t>
    </rPh>
    <phoneticPr fontId="5"/>
  </si>
  <si>
    <t>訓子府</t>
    <rPh sb="0" eb="3">
      <t>クンネップ</t>
    </rPh>
    <phoneticPr fontId="5"/>
  </si>
  <si>
    <t>01549201001</t>
  </si>
  <si>
    <t>卯原内</t>
    <rPh sb="0" eb="3">
      <t>ウバラナイ</t>
    </rPh>
    <phoneticPr fontId="5"/>
  </si>
  <si>
    <t>01211201003</t>
  </si>
  <si>
    <t>沼の上</t>
    <rPh sb="0" eb="1">
      <t>ヌマ</t>
    </rPh>
    <rPh sb="2" eb="3">
      <t>ウエ</t>
    </rPh>
    <phoneticPr fontId="5"/>
  </si>
  <si>
    <t>01219201004</t>
  </si>
  <si>
    <t>置戸町</t>
    <rPh sb="0" eb="1">
      <t>オ</t>
    </rPh>
    <rPh sb="1" eb="2">
      <t>ト</t>
    </rPh>
    <rPh sb="2" eb="3">
      <t>チョウ</t>
    </rPh>
    <phoneticPr fontId="5"/>
  </si>
  <si>
    <t>北浜</t>
    <rPh sb="0" eb="1">
      <t>キタ</t>
    </rPh>
    <rPh sb="1" eb="2">
      <t>ハマ</t>
    </rPh>
    <phoneticPr fontId="5"/>
  </si>
  <si>
    <t>（廃店 網走東部へ統合）</t>
    <rPh sb="4" eb="6">
      <t>アバシリ</t>
    </rPh>
    <rPh sb="6" eb="8">
      <t>トウブ</t>
    </rPh>
    <phoneticPr fontId="5"/>
  </si>
  <si>
    <t>上渚滑</t>
    <rPh sb="0" eb="1">
      <t>カミ</t>
    </rPh>
    <rPh sb="1" eb="2">
      <t>ショ</t>
    </rPh>
    <rPh sb="2" eb="3">
      <t>ナメラ</t>
    </rPh>
    <phoneticPr fontId="5"/>
  </si>
  <si>
    <t>01219201005</t>
  </si>
  <si>
    <t>小清水町</t>
    <rPh sb="0" eb="4">
      <t>コシミズチョウ</t>
    </rPh>
    <phoneticPr fontId="5"/>
  </si>
  <si>
    <t>浜小清水</t>
    <rPh sb="0" eb="4">
      <t>ハマコシミズ</t>
    </rPh>
    <phoneticPr fontId="5"/>
  </si>
  <si>
    <t>01547201001</t>
  </si>
  <si>
    <t>滝上町</t>
    <rPh sb="0" eb="3">
      <t>タキノウエチョウ</t>
    </rPh>
    <phoneticPr fontId="5"/>
  </si>
  <si>
    <t>滝の上</t>
    <rPh sb="0" eb="1">
      <t>タキ</t>
    </rPh>
    <rPh sb="2" eb="3">
      <t>ウエ</t>
    </rPh>
    <phoneticPr fontId="5"/>
  </si>
  <si>
    <t>01560201001</t>
  </si>
  <si>
    <t>小清水</t>
    <rPh sb="0" eb="3">
      <t>コシミズ</t>
    </rPh>
    <phoneticPr fontId="5"/>
  </si>
  <si>
    <t>01547201002</t>
  </si>
  <si>
    <t>濁川</t>
    <rPh sb="0" eb="2">
      <t>ニゴリガワ</t>
    </rPh>
    <phoneticPr fontId="5"/>
  </si>
  <si>
    <t>01560201002</t>
  </si>
  <si>
    <t>止別</t>
    <rPh sb="0" eb="2">
      <t>ヤムベツ</t>
    </rPh>
    <phoneticPr fontId="5"/>
  </si>
  <si>
    <t>（廃店 小清水へ統合）</t>
    <rPh sb="4" eb="7">
      <t>コシミズ</t>
    </rPh>
    <phoneticPr fontId="5"/>
  </si>
  <si>
    <t>01547201003</t>
  </si>
  <si>
    <t>斜里町</t>
    <rPh sb="0" eb="3">
      <t>シャリチョウ</t>
    </rPh>
    <phoneticPr fontId="5"/>
  </si>
  <si>
    <t>斜里</t>
    <rPh sb="0" eb="2">
      <t>シャリ</t>
    </rPh>
    <phoneticPr fontId="5"/>
  </si>
  <si>
    <t>01545201001</t>
  </si>
  <si>
    <t>清里町</t>
    <rPh sb="0" eb="3">
      <t>キヨサトチョウ</t>
    </rPh>
    <phoneticPr fontId="5"/>
  </si>
  <si>
    <t>清里</t>
    <rPh sb="0" eb="2">
      <t>キヨサト</t>
    </rPh>
    <phoneticPr fontId="5"/>
  </si>
  <si>
    <t>01546201001</t>
  </si>
  <si>
    <t>札弦</t>
    <rPh sb="0" eb="2">
      <t>サッツル</t>
    </rPh>
    <phoneticPr fontId="5"/>
  </si>
  <si>
    <t>01546201002</t>
  </si>
  <si>
    <t>釧路・根室地区</t>
    <phoneticPr fontId="5"/>
  </si>
  <si>
    <r>
      <t>▼阿部新聞店</t>
    </r>
    <r>
      <rPr>
        <b/>
        <sz val="9.5"/>
        <rFont val="ＭＳ Ｐゴシック"/>
        <family val="3"/>
        <charset val="128"/>
      </rPr>
      <t>（B地区）</t>
    </r>
    <rPh sb="1" eb="3">
      <t>アベ</t>
    </rPh>
    <rPh sb="3" eb="5">
      <t>シンブン</t>
    </rPh>
    <rPh sb="5" eb="6">
      <t>ミセ</t>
    </rPh>
    <phoneticPr fontId="5"/>
  </si>
  <si>
    <t>※釧路市内会</t>
    <rPh sb="1" eb="3">
      <t>クシロ</t>
    </rPh>
    <rPh sb="3" eb="5">
      <t>シナイ</t>
    </rPh>
    <rPh sb="5" eb="6">
      <t>カイ</t>
    </rPh>
    <phoneticPr fontId="5"/>
  </si>
  <si>
    <r>
      <t>▼釧路市</t>
    </r>
    <r>
      <rPr>
        <b/>
        <sz val="10"/>
        <rFont val="ＭＳ Ｐゴシック"/>
        <family val="3"/>
        <charset val="128"/>
      </rPr>
      <t>（E地区）　</t>
    </r>
    <rPh sb="1" eb="3">
      <t>クシロ</t>
    </rPh>
    <rPh sb="3" eb="4">
      <t>シナイ</t>
    </rPh>
    <phoneticPr fontId="5"/>
  </si>
  <si>
    <r>
      <t>▼白糠・厚岸方面</t>
    </r>
    <r>
      <rPr>
        <b/>
        <sz val="10"/>
        <rFont val="ＭＳ Ｐゴシック"/>
        <family val="3"/>
        <charset val="128"/>
      </rPr>
      <t>（E地区）　</t>
    </r>
    <rPh sb="1" eb="3">
      <t>シラヌカ</t>
    </rPh>
    <rPh sb="4" eb="6">
      <t>アッケシ</t>
    </rPh>
    <phoneticPr fontId="5"/>
  </si>
  <si>
    <r>
      <t>▼根室・中標津方面</t>
    </r>
    <r>
      <rPr>
        <b/>
        <sz val="10"/>
        <rFont val="ＭＳ Ｐゴシック"/>
        <family val="3"/>
        <charset val="128"/>
      </rPr>
      <t>（E地区）　</t>
    </r>
    <rPh sb="7" eb="9">
      <t>ホウメン</t>
    </rPh>
    <phoneticPr fontId="5"/>
  </si>
  <si>
    <t>釧路市</t>
    <rPh sb="0" eb="2">
      <t>クシロ</t>
    </rPh>
    <rPh sb="2" eb="3">
      <t>シ</t>
    </rPh>
    <phoneticPr fontId="5"/>
  </si>
  <si>
    <t>阿部本店</t>
    <rPh sb="0" eb="2">
      <t>アベ</t>
    </rPh>
    <rPh sb="2" eb="4">
      <t>ホンテン</t>
    </rPh>
    <phoneticPr fontId="5"/>
  </si>
  <si>
    <t>01206201007</t>
  </si>
  <si>
    <t>釧路市</t>
    <phoneticPr fontId="5"/>
  </si>
  <si>
    <t>南大通本店</t>
    <rPh sb="0" eb="1">
      <t>ミナミ</t>
    </rPh>
    <rPh sb="1" eb="3">
      <t>オオドオリ</t>
    </rPh>
    <rPh sb="3" eb="5">
      <t>ホンテン</t>
    </rPh>
    <phoneticPr fontId="5"/>
  </si>
  <si>
    <t>01206201018</t>
  </si>
  <si>
    <t>白糠町</t>
    <rPh sb="0" eb="3">
      <t>シラヌカチョウ</t>
    </rPh>
    <phoneticPr fontId="5"/>
  </si>
  <si>
    <t>庶路</t>
    <rPh sb="0" eb="2">
      <t>ショロ</t>
    </rPh>
    <phoneticPr fontId="5"/>
  </si>
  <si>
    <t>01668201001</t>
  </si>
  <si>
    <t>根室市</t>
    <rPh sb="0" eb="3">
      <t>ネムロシ</t>
    </rPh>
    <phoneticPr fontId="5"/>
  </si>
  <si>
    <t>厚床</t>
    <rPh sb="0" eb="2">
      <t>アットコ</t>
    </rPh>
    <phoneticPr fontId="5"/>
  </si>
  <si>
    <t>01223201001</t>
  </si>
  <si>
    <t>共栄</t>
    <rPh sb="0" eb="2">
      <t>キョウエイ</t>
    </rPh>
    <phoneticPr fontId="5"/>
  </si>
  <si>
    <t>01206201008</t>
  </si>
  <si>
    <t>釧路武佐</t>
    <rPh sb="0" eb="2">
      <t>クシロ</t>
    </rPh>
    <rPh sb="2" eb="4">
      <t>ムサ</t>
    </rPh>
    <phoneticPr fontId="5"/>
  </si>
  <si>
    <t>01206201001</t>
  </si>
  <si>
    <t>白糠</t>
    <rPh sb="0" eb="2">
      <t>シラヌカ</t>
    </rPh>
    <phoneticPr fontId="5"/>
  </si>
  <si>
    <t>01668201002</t>
  </si>
  <si>
    <t>落石</t>
    <rPh sb="0" eb="2">
      <t>ラクセキ</t>
    </rPh>
    <phoneticPr fontId="5"/>
  </si>
  <si>
    <t>01223201002</t>
  </si>
  <si>
    <t>中園</t>
    <rPh sb="0" eb="2">
      <t>ナカゾノ</t>
    </rPh>
    <phoneticPr fontId="5"/>
  </si>
  <si>
    <t>01206201009</t>
  </si>
  <si>
    <t>望洋</t>
    <rPh sb="0" eb="2">
      <t>ボウヨウ</t>
    </rPh>
    <phoneticPr fontId="5"/>
  </si>
  <si>
    <t>01206201002</t>
  </si>
  <si>
    <t>鶴居村</t>
    <rPh sb="0" eb="3">
      <t>ツルイムラ</t>
    </rPh>
    <phoneticPr fontId="5"/>
  </si>
  <si>
    <t>鶴居</t>
    <rPh sb="0" eb="2">
      <t>ツルイ</t>
    </rPh>
    <phoneticPr fontId="5"/>
  </si>
  <si>
    <t>01667201001</t>
  </si>
  <si>
    <t>根室東部</t>
    <rPh sb="0" eb="2">
      <t>ネムロ</t>
    </rPh>
    <rPh sb="2" eb="4">
      <t>トウブ</t>
    </rPh>
    <phoneticPr fontId="5"/>
  </si>
  <si>
    <t>01223201003</t>
  </si>
  <si>
    <t>芦野</t>
    <rPh sb="0" eb="2">
      <t>アシノ</t>
    </rPh>
    <phoneticPr fontId="5"/>
  </si>
  <si>
    <t>01206201010</t>
  </si>
  <si>
    <t>鳥取</t>
    <rPh sb="0" eb="2">
      <t>トットリ</t>
    </rPh>
    <phoneticPr fontId="5"/>
  </si>
  <si>
    <t>01206201003</t>
  </si>
  <si>
    <t>標茶町</t>
    <rPh sb="0" eb="3">
      <t>シベチャチョウ</t>
    </rPh>
    <phoneticPr fontId="5"/>
  </si>
  <si>
    <t>塘路</t>
    <rPh sb="0" eb="2">
      <t>トウロ</t>
    </rPh>
    <phoneticPr fontId="5"/>
  </si>
  <si>
    <t>01664201001</t>
  </si>
  <si>
    <t>根室西部</t>
    <rPh sb="0" eb="2">
      <t>ネムロ</t>
    </rPh>
    <rPh sb="2" eb="4">
      <t>セイブ</t>
    </rPh>
    <phoneticPr fontId="5"/>
  </si>
  <si>
    <t>01223201004</t>
  </si>
  <si>
    <t>美原</t>
    <rPh sb="0" eb="2">
      <t>ミハラ</t>
    </rPh>
    <phoneticPr fontId="5"/>
  </si>
  <si>
    <t>01206201011</t>
  </si>
  <si>
    <t>大楽毛</t>
    <rPh sb="0" eb="3">
      <t>オタノシケ</t>
    </rPh>
    <phoneticPr fontId="5"/>
  </si>
  <si>
    <t>標茶</t>
    <rPh sb="0" eb="2">
      <t>シベチャ</t>
    </rPh>
    <phoneticPr fontId="5"/>
  </si>
  <si>
    <t>01664201002</t>
  </si>
  <si>
    <t>花咲</t>
    <rPh sb="0" eb="2">
      <t>ハナサキ</t>
    </rPh>
    <phoneticPr fontId="5"/>
  </si>
  <si>
    <t>01223201005</t>
  </si>
  <si>
    <t>貝塚通</t>
    <rPh sb="0" eb="2">
      <t>カイズカ</t>
    </rPh>
    <rPh sb="2" eb="3">
      <t>トオ</t>
    </rPh>
    <phoneticPr fontId="5"/>
  </si>
  <si>
    <t>01206201012</t>
  </si>
  <si>
    <t>磯分内</t>
    <rPh sb="0" eb="3">
      <t>イソブンナイ</t>
    </rPh>
    <phoneticPr fontId="5"/>
  </si>
  <si>
    <t>01664201003</t>
  </si>
  <si>
    <t>別海町</t>
    <rPh sb="0" eb="1">
      <t>ベツ</t>
    </rPh>
    <rPh sb="1" eb="2">
      <t>カイ</t>
    </rPh>
    <rPh sb="2" eb="3">
      <t>チョウ</t>
    </rPh>
    <phoneticPr fontId="5"/>
  </si>
  <si>
    <t>別海</t>
    <rPh sb="0" eb="1">
      <t>ベツ</t>
    </rPh>
    <rPh sb="1" eb="2">
      <t>カイ</t>
    </rPh>
    <phoneticPr fontId="5"/>
  </si>
  <si>
    <t>01691201001</t>
  </si>
  <si>
    <t>白樺</t>
    <rPh sb="0" eb="2">
      <t>シラカバ</t>
    </rPh>
    <phoneticPr fontId="5"/>
  </si>
  <si>
    <t>01206201013</t>
  </si>
  <si>
    <t>虹別</t>
    <rPh sb="0" eb="2">
      <t>ニジベツ</t>
    </rPh>
    <phoneticPr fontId="5"/>
  </si>
  <si>
    <t>01664201004</t>
  </si>
  <si>
    <t>中春別</t>
    <rPh sb="0" eb="1">
      <t>ナカ</t>
    </rPh>
    <rPh sb="1" eb="2">
      <t>シュン</t>
    </rPh>
    <rPh sb="2" eb="3">
      <t>ベツ</t>
    </rPh>
    <phoneticPr fontId="5"/>
  </si>
  <si>
    <t>01691201002</t>
  </si>
  <si>
    <t>釧路町</t>
    <rPh sb="0" eb="3">
      <t>クシロチョウ</t>
    </rPh>
    <phoneticPr fontId="5"/>
  </si>
  <si>
    <t>曙</t>
    <rPh sb="0" eb="1">
      <t>アケボノ</t>
    </rPh>
    <phoneticPr fontId="5"/>
  </si>
  <si>
    <t>01661201003</t>
  </si>
  <si>
    <t>弟子屈町</t>
    <rPh sb="3" eb="4">
      <t>チョウ</t>
    </rPh>
    <phoneticPr fontId="5"/>
  </si>
  <si>
    <t>弟子屈</t>
    <rPh sb="0" eb="1">
      <t>オトウト</t>
    </rPh>
    <rPh sb="1" eb="2">
      <t>コ</t>
    </rPh>
    <rPh sb="2" eb="3">
      <t>クツ</t>
    </rPh>
    <phoneticPr fontId="5"/>
  </si>
  <si>
    <t>01665201001</t>
  </si>
  <si>
    <t>上春別</t>
    <rPh sb="0" eb="1">
      <t>カミ</t>
    </rPh>
    <rPh sb="1" eb="2">
      <t>シュン</t>
    </rPh>
    <rPh sb="2" eb="3">
      <t>ベツ</t>
    </rPh>
    <phoneticPr fontId="5"/>
  </si>
  <si>
    <t>01691201003</t>
  </si>
  <si>
    <t>遠矢</t>
    <rPh sb="0" eb="1">
      <t>トオ</t>
    </rPh>
    <rPh sb="1" eb="2">
      <t>ヤ</t>
    </rPh>
    <phoneticPr fontId="5"/>
  </si>
  <si>
    <t>01661201004</t>
  </si>
  <si>
    <t>釧路市</t>
    <rPh sb="0" eb="3">
      <t>クシロシ</t>
    </rPh>
    <phoneticPr fontId="5"/>
  </si>
  <si>
    <t>音別</t>
    <rPh sb="0" eb="2">
      <t>オンベツ</t>
    </rPh>
    <phoneticPr fontId="5"/>
  </si>
  <si>
    <t>01206201004</t>
  </si>
  <si>
    <t>美留和</t>
    <rPh sb="0" eb="3">
      <t>ビルワ</t>
    </rPh>
    <phoneticPr fontId="5"/>
  </si>
  <si>
    <t>01665201002</t>
  </si>
  <si>
    <t>西春別駅前</t>
    <rPh sb="0" eb="1">
      <t>ニシ</t>
    </rPh>
    <rPh sb="1" eb="2">
      <t>シュン</t>
    </rPh>
    <rPh sb="2" eb="3">
      <t>ベツ</t>
    </rPh>
    <rPh sb="3" eb="5">
      <t>エキマエ</t>
    </rPh>
    <phoneticPr fontId="5"/>
  </si>
  <si>
    <t>01691201005</t>
  </si>
  <si>
    <t>別保</t>
    <rPh sb="0" eb="2">
      <t>ベッポ</t>
    </rPh>
    <phoneticPr fontId="5"/>
  </si>
  <si>
    <t>01661201001</t>
  </si>
  <si>
    <t>阿寒</t>
    <rPh sb="0" eb="2">
      <t>アカン</t>
    </rPh>
    <phoneticPr fontId="5"/>
  </si>
  <si>
    <t>01206201005</t>
  </si>
  <si>
    <t>川湯</t>
    <rPh sb="0" eb="1">
      <t>カワ</t>
    </rPh>
    <rPh sb="1" eb="2">
      <t>ユ</t>
    </rPh>
    <phoneticPr fontId="5"/>
  </si>
  <si>
    <t>01665201003</t>
  </si>
  <si>
    <t>中標津町</t>
    <rPh sb="0" eb="4">
      <t>ナカシベツチョウ</t>
    </rPh>
    <phoneticPr fontId="5"/>
  </si>
  <si>
    <t>計根別</t>
    <rPh sb="0" eb="1">
      <t>ケイ</t>
    </rPh>
    <rPh sb="1" eb="2">
      <t>ネ</t>
    </rPh>
    <rPh sb="2" eb="3">
      <t>ベツ</t>
    </rPh>
    <phoneticPr fontId="5"/>
  </si>
  <si>
    <t>01692201001</t>
  </si>
  <si>
    <t>阿寒湖畔</t>
    <rPh sb="0" eb="2">
      <t>アカン</t>
    </rPh>
    <rPh sb="2" eb="4">
      <t>コハン</t>
    </rPh>
    <phoneticPr fontId="5"/>
  </si>
  <si>
    <t>01206201019</t>
  </si>
  <si>
    <t>厚岸町</t>
    <phoneticPr fontId="5"/>
  </si>
  <si>
    <t>尾幌</t>
    <rPh sb="0" eb="2">
      <t>オボロ</t>
    </rPh>
    <phoneticPr fontId="5"/>
  </si>
  <si>
    <t>01662201002</t>
  </si>
  <si>
    <t>中標津</t>
    <rPh sb="0" eb="3">
      <t>ナカシベツ</t>
    </rPh>
    <phoneticPr fontId="5"/>
  </si>
  <si>
    <t>01692201002</t>
  </si>
  <si>
    <t>厚岸</t>
    <rPh sb="0" eb="2">
      <t>アッケシ</t>
    </rPh>
    <phoneticPr fontId="5"/>
  </si>
  <si>
    <t>01662201003</t>
  </si>
  <si>
    <t>武佐</t>
    <rPh sb="0" eb="2">
      <t>ムサ</t>
    </rPh>
    <phoneticPr fontId="5"/>
  </si>
  <si>
    <t>（廃店 中標津へ統合）</t>
    <rPh sb="4" eb="7">
      <t>ナカシベツ</t>
    </rPh>
    <phoneticPr fontId="5"/>
  </si>
  <si>
    <t>01692201004</t>
  </si>
  <si>
    <t>厚岸支店</t>
    <rPh sb="0" eb="2">
      <t>アッケシ</t>
    </rPh>
    <rPh sb="2" eb="4">
      <t>シテン</t>
    </rPh>
    <phoneticPr fontId="5"/>
  </si>
  <si>
    <t>（廃店 厚岸へ統合）</t>
    <rPh sb="4" eb="6">
      <t>アッケシ</t>
    </rPh>
    <phoneticPr fontId="5"/>
  </si>
  <si>
    <t>01662201004</t>
  </si>
  <si>
    <t>標津町</t>
    <rPh sb="0" eb="3">
      <t>シベツチョウ</t>
    </rPh>
    <phoneticPr fontId="5"/>
  </si>
  <si>
    <t>川北</t>
    <rPh sb="0" eb="2">
      <t>カワキタ</t>
    </rPh>
    <phoneticPr fontId="5"/>
  </si>
  <si>
    <t>01693201001</t>
  </si>
  <si>
    <t>浜中町</t>
    <rPh sb="0" eb="3">
      <t>ハマナカチョウ</t>
    </rPh>
    <phoneticPr fontId="5"/>
  </si>
  <si>
    <t>茶内</t>
    <rPh sb="0" eb="2">
      <t>チャナイ</t>
    </rPh>
    <phoneticPr fontId="5"/>
  </si>
  <si>
    <t>01663201001</t>
  </si>
  <si>
    <t>標津</t>
    <rPh sb="0" eb="2">
      <t>シベツ</t>
    </rPh>
    <phoneticPr fontId="5"/>
  </si>
  <si>
    <t>01693201002</t>
  </si>
  <si>
    <t>浜中</t>
    <rPh sb="0" eb="2">
      <t>ハマナカ</t>
    </rPh>
    <phoneticPr fontId="5"/>
  </si>
  <si>
    <t>01663201002</t>
  </si>
  <si>
    <t>羅臼町</t>
    <rPh sb="0" eb="3">
      <t>ラウスチョウ</t>
    </rPh>
    <phoneticPr fontId="5"/>
  </si>
  <si>
    <t>羅臼</t>
    <rPh sb="0" eb="2">
      <t>ラウス</t>
    </rPh>
    <phoneticPr fontId="5"/>
  </si>
  <si>
    <t>01694201001</t>
  </si>
  <si>
    <t>霧多布</t>
    <rPh sb="0" eb="1">
      <t>キリ</t>
    </rPh>
    <rPh sb="1" eb="2">
      <t>タ</t>
    </rPh>
    <rPh sb="2" eb="3">
      <t>ギレ</t>
    </rPh>
    <phoneticPr fontId="5"/>
  </si>
  <si>
    <t>01663201003</t>
  </si>
  <si>
    <t>Ｂ地区定数計</t>
    <rPh sb="1" eb="3">
      <t>チク</t>
    </rPh>
    <rPh sb="3" eb="5">
      <t>テイスウ</t>
    </rPh>
    <rPh sb="5" eb="6">
      <t>ケイ</t>
    </rPh>
    <phoneticPr fontId="5"/>
  </si>
  <si>
    <t>帯広・十勝地区</t>
    <phoneticPr fontId="5"/>
  </si>
  <si>
    <r>
      <t>▼帯広市・近郊</t>
    </r>
    <r>
      <rPr>
        <b/>
        <sz val="10"/>
        <rFont val="ＭＳ Ｐゴシック"/>
        <family val="3"/>
        <charset val="128"/>
      </rPr>
      <t>（E地区）　</t>
    </r>
    <rPh sb="1" eb="4">
      <t>オビヒロシ</t>
    </rPh>
    <rPh sb="5" eb="7">
      <t>キンコウ</t>
    </rPh>
    <phoneticPr fontId="5"/>
  </si>
  <si>
    <r>
      <t>▼池田・足寄・陸別方面</t>
    </r>
    <r>
      <rPr>
        <b/>
        <sz val="10"/>
        <rFont val="ＭＳ Ｐゴシック"/>
        <family val="3"/>
        <charset val="128"/>
      </rPr>
      <t>（E地区）　</t>
    </r>
    <rPh sb="1" eb="3">
      <t>イケダ</t>
    </rPh>
    <rPh sb="4" eb="6">
      <t>アショロ</t>
    </rPh>
    <rPh sb="7" eb="9">
      <t>リクベツ</t>
    </rPh>
    <rPh sb="9" eb="11">
      <t>ホウメン</t>
    </rPh>
    <phoneticPr fontId="5"/>
  </si>
  <si>
    <r>
      <t>▼中札内・広尾方面</t>
    </r>
    <r>
      <rPr>
        <b/>
        <sz val="10"/>
        <rFont val="ＭＳ Ｐゴシック"/>
        <family val="3"/>
        <charset val="128"/>
      </rPr>
      <t>（E地区）　</t>
    </r>
    <rPh sb="1" eb="4">
      <t>ナカサツナイ</t>
    </rPh>
    <rPh sb="5" eb="7">
      <t>ヒロオ</t>
    </rPh>
    <rPh sb="7" eb="9">
      <t>ホウメン</t>
    </rPh>
    <phoneticPr fontId="5"/>
  </si>
  <si>
    <t>帯広市</t>
    <rPh sb="0" eb="3">
      <t>オビヒロシ</t>
    </rPh>
    <phoneticPr fontId="5"/>
  </si>
  <si>
    <t>帯広中央</t>
    <rPh sb="0" eb="2">
      <t>オビヒロ</t>
    </rPh>
    <rPh sb="2" eb="4">
      <t>チュウオウ</t>
    </rPh>
    <phoneticPr fontId="5"/>
  </si>
  <si>
    <t>帯広市</t>
    <phoneticPr fontId="5"/>
  </si>
  <si>
    <t>大正</t>
    <rPh sb="0" eb="2">
      <t>タイショウ</t>
    </rPh>
    <phoneticPr fontId="5"/>
  </si>
  <si>
    <t>池田町</t>
    <rPh sb="0" eb="3">
      <t>イケダチョウ</t>
    </rPh>
    <phoneticPr fontId="5"/>
  </si>
  <si>
    <t>池田</t>
    <rPh sb="0" eb="2">
      <t>イケダ</t>
    </rPh>
    <phoneticPr fontId="5"/>
  </si>
  <si>
    <t>中札内村</t>
    <rPh sb="0" eb="4">
      <t>ナカサツナイムラ</t>
    </rPh>
    <phoneticPr fontId="5"/>
  </si>
  <si>
    <t>中札内</t>
    <rPh sb="0" eb="3">
      <t>ナカサツナイ</t>
    </rPh>
    <phoneticPr fontId="5"/>
  </si>
  <si>
    <t>帯広北部</t>
    <rPh sb="0" eb="2">
      <t>オビヒロ</t>
    </rPh>
    <rPh sb="2" eb="4">
      <t>ホクブ</t>
    </rPh>
    <phoneticPr fontId="5"/>
  </si>
  <si>
    <t>愛国</t>
    <rPh sb="0" eb="2">
      <t>アイコク</t>
    </rPh>
    <phoneticPr fontId="5"/>
  </si>
  <si>
    <t>高島</t>
    <rPh sb="0" eb="2">
      <t>タカシマ</t>
    </rPh>
    <phoneticPr fontId="5"/>
  </si>
  <si>
    <t>上札内</t>
    <rPh sb="0" eb="3">
      <t>カミサツナイ</t>
    </rPh>
    <phoneticPr fontId="5"/>
  </si>
  <si>
    <t>帯広西部</t>
    <rPh sb="0" eb="2">
      <t>オビヒロ</t>
    </rPh>
    <rPh sb="2" eb="4">
      <t>セイブ</t>
    </rPh>
    <phoneticPr fontId="5"/>
  </si>
  <si>
    <t>清川</t>
    <rPh sb="0" eb="2">
      <t>キヨカワ</t>
    </rPh>
    <phoneticPr fontId="5"/>
  </si>
  <si>
    <t>豊頃町</t>
    <rPh sb="0" eb="3">
      <t>トヨコロチョウ</t>
    </rPh>
    <phoneticPr fontId="5"/>
  </si>
  <si>
    <t>茂岩</t>
    <rPh sb="0" eb="2">
      <t>モイワ</t>
    </rPh>
    <phoneticPr fontId="5"/>
  </si>
  <si>
    <t>更別村</t>
    <rPh sb="0" eb="2">
      <t>サラベツ</t>
    </rPh>
    <rPh sb="2" eb="3">
      <t>ムラ</t>
    </rPh>
    <phoneticPr fontId="5"/>
  </si>
  <si>
    <t>更別</t>
    <rPh sb="0" eb="2">
      <t>サラベツ</t>
    </rPh>
    <phoneticPr fontId="5"/>
  </si>
  <si>
    <t>帯広南部</t>
    <rPh sb="0" eb="2">
      <t>オビヒロ</t>
    </rPh>
    <rPh sb="2" eb="4">
      <t>ナンブ</t>
    </rPh>
    <phoneticPr fontId="5"/>
  </si>
  <si>
    <t>広野</t>
    <rPh sb="0" eb="2">
      <t>ヒロノ</t>
    </rPh>
    <phoneticPr fontId="5"/>
  </si>
  <si>
    <t>（廃店 大正へ統合）</t>
    <rPh sb="4" eb="6">
      <t>タイショウ</t>
    </rPh>
    <phoneticPr fontId="5"/>
  </si>
  <si>
    <t>浦幌町</t>
    <rPh sb="0" eb="3">
      <t>ウラホロチョウ</t>
    </rPh>
    <phoneticPr fontId="5"/>
  </si>
  <si>
    <t>厚内</t>
    <rPh sb="0" eb="2">
      <t>アツナイ</t>
    </rPh>
    <phoneticPr fontId="5"/>
  </si>
  <si>
    <t>大樹町</t>
    <rPh sb="0" eb="2">
      <t>タイキ</t>
    </rPh>
    <rPh sb="2" eb="3">
      <t>チョウ</t>
    </rPh>
    <phoneticPr fontId="5"/>
  </si>
  <si>
    <t>大樹</t>
    <rPh sb="0" eb="2">
      <t>タイキ</t>
    </rPh>
    <phoneticPr fontId="5"/>
  </si>
  <si>
    <t>幕別町</t>
    <rPh sb="0" eb="3">
      <t>マクベツチョウ</t>
    </rPh>
    <phoneticPr fontId="5"/>
  </si>
  <si>
    <t>札内</t>
    <rPh sb="0" eb="2">
      <t>サツナイ</t>
    </rPh>
    <phoneticPr fontId="5"/>
  </si>
  <si>
    <t>糠内</t>
    <rPh sb="0" eb="2">
      <t>ヌカナイ</t>
    </rPh>
    <phoneticPr fontId="5"/>
  </si>
  <si>
    <t>浦幌</t>
    <rPh sb="0" eb="2">
      <t>ウラホロ</t>
    </rPh>
    <phoneticPr fontId="5"/>
  </si>
  <si>
    <t>広尾町</t>
    <rPh sb="0" eb="3">
      <t>ヒロオチョウ</t>
    </rPh>
    <phoneticPr fontId="5"/>
  </si>
  <si>
    <t>豊似</t>
    <rPh sb="0" eb="1">
      <t>トヨ</t>
    </rPh>
    <rPh sb="1" eb="2">
      <t>ニ</t>
    </rPh>
    <phoneticPr fontId="5"/>
  </si>
  <si>
    <t>幕別</t>
    <rPh sb="0" eb="2">
      <t>マクベツ</t>
    </rPh>
    <phoneticPr fontId="5"/>
  </si>
  <si>
    <t>忠類</t>
    <rPh sb="0" eb="2">
      <t>チュウルイ</t>
    </rPh>
    <phoneticPr fontId="5"/>
  </si>
  <si>
    <t>新吉野</t>
    <rPh sb="0" eb="3">
      <t>シンヨシノ</t>
    </rPh>
    <phoneticPr fontId="5"/>
  </si>
  <si>
    <t>広尾</t>
    <rPh sb="0" eb="2">
      <t>ヒロオ</t>
    </rPh>
    <phoneticPr fontId="5"/>
  </si>
  <si>
    <t>音更町</t>
    <rPh sb="0" eb="3">
      <t>オトフケチョウ</t>
    </rPh>
    <phoneticPr fontId="5"/>
  </si>
  <si>
    <t>音更</t>
    <rPh sb="0" eb="2">
      <t>オトフケ</t>
    </rPh>
    <phoneticPr fontId="5"/>
  </si>
  <si>
    <t>駒場</t>
    <rPh sb="0" eb="2">
      <t>コマバ</t>
    </rPh>
    <phoneticPr fontId="5"/>
  </si>
  <si>
    <t>本別町</t>
    <rPh sb="0" eb="1">
      <t>ホンネ</t>
    </rPh>
    <rPh sb="1" eb="2">
      <t>ベツ</t>
    </rPh>
    <rPh sb="2" eb="3">
      <t>チョウ</t>
    </rPh>
    <phoneticPr fontId="5"/>
  </si>
  <si>
    <t>本別</t>
    <rPh sb="0" eb="2">
      <t>ホンベツ</t>
    </rPh>
    <phoneticPr fontId="5"/>
  </si>
  <si>
    <t>芽室町</t>
    <rPh sb="0" eb="3">
      <t>メムロチョウ</t>
    </rPh>
    <phoneticPr fontId="5"/>
  </si>
  <si>
    <t>芽室</t>
    <rPh sb="0" eb="2">
      <t>メムロ</t>
    </rPh>
    <phoneticPr fontId="5"/>
  </si>
  <si>
    <t>足寄町</t>
    <rPh sb="0" eb="3">
      <t>アショロチョウ</t>
    </rPh>
    <phoneticPr fontId="5"/>
  </si>
  <si>
    <t>足寄</t>
    <rPh sb="0" eb="2">
      <t>アショロ</t>
    </rPh>
    <phoneticPr fontId="5"/>
  </si>
  <si>
    <r>
      <t>▼清水・新得・鹿追方面</t>
    </r>
    <r>
      <rPr>
        <b/>
        <sz val="10"/>
        <rFont val="ＭＳ Ｐゴシック"/>
        <family val="3"/>
        <charset val="128"/>
      </rPr>
      <t>（E地区）　</t>
    </r>
    <rPh sb="1" eb="3">
      <t>シミズ</t>
    </rPh>
    <rPh sb="4" eb="6">
      <t>シントク</t>
    </rPh>
    <rPh sb="7" eb="9">
      <t>シカオイ</t>
    </rPh>
    <rPh sb="9" eb="11">
      <t>ホウメン</t>
    </rPh>
    <phoneticPr fontId="5"/>
  </si>
  <si>
    <t>芽登</t>
    <rPh sb="0" eb="1">
      <t>メ</t>
    </rPh>
    <rPh sb="1" eb="2">
      <t>ノボ</t>
    </rPh>
    <phoneticPr fontId="5"/>
  </si>
  <si>
    <t>大誉地</t>
    <rPh sb="0" eb="3">
      <t>オヨチ</t>
    </rPh>
    <phoneticPr fontId="5"/>
  </si>
  <si>
    <t>（廃店 足寄へ統合）</t>
    <rPh sb="4" eb="6">
      <t>アショロ</t>
    </rPh>
    <phoneticPr fontId="5"/>
  </si>
  <si>
    <t>清水町</t>
    <rPh sb="0" eb="3">
      <t>シミズチョウ</t>
    </rPh>
    <phoneticPr fontId="5"/>
  </si>
  <si>
    <t>御影</t>
    <rPh sb="0" eb="2">
      <t>ミカゲ</t>
    </rPh>
    <phoneticPr fontId="5"/>
  </si>
  <si>
    <t>陸別町</t>
    <rPh sb="0" eb="3">
      <t>リクベツチョウ</t>
    </rPh>
    <phoneticPr fontId="5"/>
  </si>
  <si>
    <t>陸別</t>
    <rPh sb="0" eb="2">
      <t>リクベツ</t>
    </rPh>
    <phoneticPr fontId="5"/>
  </si>
  <si>
    <t>清水</t>
    <rPh sb="0" eb="2">
      <t>シミズ</t>
    </rPh>
    <phoneticPr fontId="5"/>
  </si>
  <si>
    <t>新得町</t>
    <rPh sb="0" eb="2">
      <t>シントク</t>
    </rPh>
    <rPh sb="2" eb="3">
      <t>チョウ</t>
    </rPh>
    <phoneticPr fontId="5"/>
  </si>
  <si>
    <t>新得</t>
    <rPh sb="0" eb="1">
      <t>シン</t>
    </rPh>
    <rPh sb="1" eb="2">
      <t>トク</t>
    </rPh>
    <phoneticPr fontId="5"/>
  </si>
  <si>
    <t>屈足</t>
    <rPh sb="0" eb="2">
      <t>クッタリ</t>
    </rPh>
    <phoneticPr fontId="5"/>
  </si>
  <si>
    <t>（廃店　新得へ統合）</t>
    <rPh sb="1" eb="2">
      <t>ハイ</t>
    </rPh>
    <rPh sb="2" eb="3">
      <t>ミセ</t>
    </rPh>
    <rPh sb="4" eb="6">
      <t>シントク</t>
    </rPh>
    <rPh sb="7" eb="9">
      <t>トウゴウ</t>
    </rPh>
    <phoneticPr fontId="5"/>
  </si>
  <si>
    <t>鹿追町</t>
    <rPh sb="0" eb="3">
      <t>シカオイチョウ</t>
    </rPh>
    <phoneticPr fontId="5"/>
  </si>
  <si>
    <t>鹿追</t>
    <rPh sb="0" eb="2">
      <t>シカオイ</t>
    </rPh>
    <phoneticPr fontId="5"/>
  </si>
  <si>
    <t>瓜幕</t>
    <rPh sb="0" eb="1">
      <t>ウリ</t>
    </rPh>
    <rPh sb="1" eb="2">
      <t>マク</t>
    </rPh>
    <phoneticPr fontId="5"/>
  </si>
  <si>
    <t>士幌町</t>
    <rPh sb="0" eb="3">
      <t>シホロチョウ</t>
    </rPh>
    <phoneticPr fontId="5"/>
  </si>
  <si>
    <t>中士幌</t>
    <rPh sb="0" eb="3">
      <t>ナカシホロ</t>
    </rPh>
    <phoneticPr fontId="5"/>
  </si>
  <si>
    <t>士幌</t>
    <rPh sb="0" eb="2">
      <t>シホロ</t>
    </rPh>
    <phoneticPr fontId="5"/>
  </si>
  <si>
    <t>上士幌町</t>
    <rPh sb="0" eb="4">
      <t>カミシホロチョウ</t>
    </rPh>
    <phoneticPr fontId="5"/>
  </si>
  <si>
    <t>上士幌</t>
    <rPh sb="0" eb="3">
      <t>カミシホロ</t>
    </rPh>
    <phoneticPr fontId="5"/>
  </si>
  <si>
    <t>◆悪天候、災害、事故等、やむを得ない事由により折込遅延・不能となる場合があります。予めご了承ください。</t>
    <rPh sb="41" eb="42">
      <t>アラカジ</t>
    </rPh>
    <phoneticPr fontId="3"/>
  </si>
  <si>
    <t>　　　　ただし申込締切日が土曜日にあたる場合、1営業日前日の午前中に繰り上がります。</t>
    <rPh sb="15" eb="16">
      <t>ヒ</t>
    </rPh>
    <phoneticPr fontId="5"/>
  </si>
  <si>
    <t>※履歴は変更適用日より12ヶ月間です。</t>
    <rPh sb="14" eb="15">
      <t>ゲツ</t>
    </rPh>
    <rPh sb="15" eb="16">
      <t>アイダ</t>
    </rPh>
    <phoneticPr fontId="17"/>
  </si>
  <si>
    <t>稚内</t>
    <rPh sb="0" eb="2">
      <t>ワッカナイ</t>
    </rPh>
    <phoneticPr fontId="5"/>
  </si>
  <si>
    <t xml:space="preserve">  (廃店 白糠へ統合)</t>
    <rPh sb="3" eb="5">
      <t>ハイテン</t>
    </rPh>
    <rPh sb="6" eb="8">
      <t>シラヌカ</t>
    </rPh>
    <rPh sb="9" eb="11">
      <t>トウゴウ</t>
    </rPh>
    <phoneticPr fontId="3"/>
  </si>
  <si>
    <t>紋別</t>
    <rPh sb="0" eb="2">
      <t>モンベツ</t>
    </rPh>
    <phoneticPr fontId="5"/>
  </si>
  <si>
    <t>広告主名／件名（タイトル・売出し日など）</t>
    <phoneticPr fontId="5"/>
  </si>
  <si>
    <t>（廃店 歌登へ統合）</t>
    <rPh sb="1" eb="3">
      <t>ハイテン</t>
    </rPh>
    <rPh sb="4" eb="6">
      <t>ウタノボリ</t>
    </rPh>
    <rPh sb="7" eb="9">
      <t>トウゴウ</t>
    </rPh>
    <phoneticPr fontId="5"/>
  </si>
  <si>
    <t>毎日清田里塚</t>
    <rPh sb="0" eb="6">
      <t>マイニチキヨタサトヅカ</t>
    </rPh>
    <phoneticPr fontId="5"/>
  </si>
  <si>
    <t>毎日平岸</t>
    <rPh sb="0" eb="4">
      <t>マイニチヒラギシ</t>
    </rPh>
    <phoneticPr fontId="5"/>
  </si>
  <si>
    <t>毎日美園</t>
    <rPh sb="0" eb="4">
      <t>マイニチミソノ</t>
    </rPh>
    <phoneticPr fontId="5"/>
  </si>
  <si>
    <t>毎日月寒</t>
    <rPh sb="0" eb="4">
      <t>マイニチツキサム</t>
    </rPh>
    <phoneticPr fontId="5"/>
  </si>
  <si>
    <t>毎日月寒東</t>
    <rPh sb="0" eb="5">
      <t>マイニチツキサムヒガシ</t>
    </rPh>
    <phoneticPr fontId="5"/>
  </si>
  <si>
    <t>毎日福住</t>
    <rPh sb="0" eb="4">
      <t>マイニチフクスミ</t>
    </rPh>
    <phoneticPr fontId="5"/>
  </si>
  <si>
    <r>
      <t>注1：石狩市のうち、厚田区と浜益区は「6.空知・深川・夕張・当別地区」の申込書にあります。（</t>
    </r>
    <r>
      <rPr>
        <b/>
        <sz val="10"/>
        <rFont val="ＭＳ Ｐゴシック"/>
        <family val="3"/>
        <charset val="128"/>
      </rPr>
      <t>Ｅ地区</t>
    </r>
    <r>
      <rPr>
        <sz val="10"/>
        <rFont val="ＭＳ Ｐゴシック"/>
        <family val="3"/>
        <charset val="128"/>
      </rPr>
      <t>）</t>
    </r>
    <rPh sb="3" eb="5">
      <t>イシカリ</t>
    </rPh>
    <rPh sb="5" eb="6">
      <t>シ</t>
    </rPh>
    <rPh sb="10" eb="12">
      <t>アツタ</t>
    </rPh>
    <rPh sb="12" eb="13">
      <t>ク</t>
    </rPh>
    <rPh sb="14" eb="16">
      <t>ハママス</t>
    </rPh>
    <rPh sb="16" eb="17">
      <t>ク</t>
    </rPh>
    <rPh sb="36" eb="38">
      <t>モウシコミ</t>
    </rPh>
    <rPh sb="38" eb="39">
      <t>ショ</t>
    </rPh>
    <rPh sb="47" eb="49">
      <t>チク</t>
    </rPh>
    <phoneticPr fontId="5"/>
  </si>
  <si>
    <t>注2：店名に「毎日」と付した販売所は毎日新聞の専売店となり、北海道新聞ほか複合紙の部数は含みません。</t>
    <rPh sb="3" eb="5">
      <t>テンメイ</t>
    </rPh>
    <rPh sb="7" eb="9">
      <t>マイニチ</t>
    </rPh>
    <rPh sb="11" eb="12">
      <t>フ</t>
    </rPh>
    <rPh sb="14" eb="16">
      <t>ハンバイ</t>
    </rPh>
    <rPh sb="16" eb="17">
      <t>ショ</t>
    </rPh>
    <rPh sb="18" eb="20">
      <t>マイニチ</t>
    </rPh>
    <rPh sb="20" eb="22">
      <t>シンブン</t>
    </rPh>
    <rPh sb="23" eb="26">
      <t>センバイテン</t>
    </rPh>
    <rPh sb="30" eb="33">
      <t>ホッカイドウ</t>
    </rPh>
    <rPh sb="33" eb="35">
      <t>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5"/>
  </si>
  <si>
    <t>毎日大曲</t>
    <rPh sb="0" eb="2">
      <t>マイニチ</t>
    </rPh>
    <rPh sb="2" eb="4">
      <t>オオマガリ</t>
    </rPh>
    <phoneticPr fontId="5"/>
  </si>
  <si>
    <t>毎日千歳中央</t>
    <rPh sb="0" eb="6">
      <t>マイニチチトセチュウオウ</t>
    </rPh>
    <phoneticPr fontId="5"/>
  </si>
  <si>
    <t>毎日千歳北栄</t>
    <rPh sb="0" eb="6">
      <t>マイニチチトセホクエイ</t>
    </rPh>
    <phoneticPr fontId="5"/>
  </si>
  <si>
    <t>注1:店名に「毎日」と付した販売所は毎日新聞の専売店となり、北海道新聞ほか複合紙の部数は含みません。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</si>
  <si>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毎日鹿部</t>
    <rPh sb="0" eb="2">
      <t>マイニチ</t>
    </rPh>
    <rPh sb="2" eb="4">
      <t>シカベ</t>
    </rPh>
    <phoneticPr fontId="5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</si>
  <si>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</si>
  <si>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毎日滝川中央</t>
    <rPh sb="0" eb="4">
      <t>マイニチタキカワ</t>
    </rPh>
    <rPh sb="4" eb="6">
      <t>チュウオウ</t>
    </rPh>
    <phoneticPr fontId="3"/>
  </si>
  <si>
    <r>
      <t>▼帯広市・近郊</t>
    </r>
    <r>
      <rPr>
        <b/>
        <sz val="10"/>
        <rFont val="ＭＳ Ｐゴシック"/>
        <family val="3"/>
        <charset val="128"/>
      </rPr>
      <t>（B地区）</t>
    </r>
    <rPh sb="1" eb="4">
      <t>オビヒロシ</t>
    </rPh>
    <rPh sb="5" eb="7">
      <t>キンコウ</t>
    </rPh>
    <phoneticPr fontId="5"/>
  </si>
  <si>
    <t>（廃店 浦幌へ統合）</t>
    <rPh sb="1" eb="3">
      <t>ハイテン</t>
    </rPh>
    <rPh sb="4" eb="6">
      <t>ウラホロ</t>
    </rPh>
    <rPh sb="7" eb="9">
      <t>トウゴウ</t>
    </rPh>
    <phoneticPr fontId="5"/>
  </si>
  <si>
    <t>（廃店　池田へ統合）</t>
    <rPh sb="1" eb="3">
      <t>ハイテン</t>
    </rPh>
    <rPh sb="4" eb="6">
      <t>イケダ</t>
    </rPh>
    <rPh sb="7" eb="9">
      <t>トウゴウ</t>
    </rPh>
    <phoneticPr fontId="5"/>
  </si>
  <si>
    <t>(廃店 蘭越へ統合)</t>
    <rPh sb="1" eb="3">
      <t>ハイテン</t>
    </rPh>
    <rPh sb="4" eb="6">
      <t>ランコシ</t>
    </rPh>
    <rPh sb="7" eb="9">
      <t>トウゴウ</t>
    </rPh>
    <phoneticPr fontId="3"/>
  </si>
  <si>
    <t>（廃店 椴法華へ統合）</t>
    <rPh sb="1" eb="3">
      <t>ハイテン</t>
    </rPh>
    <rPh sb="4" eb="7">
      <t>トドホッケ</t>
    </rPh>
    <rPh sb="8" eb="10">
      <t>トウゴウ</t>
    </rPh>
    <phoneticPr fontId="5"/>
  </si>
  <si>
    <t>(廃店 南歌棄へ統合)</t>
    <rPh sb="1" eb="3">
      <t>ハイテン</t>
    </rPh>
    <rPh sb="4" eb="7">
      <t>ミナミウタスツ</t>
    </rPh>
    <rPh sb="8" eb="10">
      <t>トウゴウ</t>
    </rPh>
    <phoneticPr fontId="3"/>
  </si>
  <si>
    <t>(廃店 萩野へ統合)</t>
    <rPh sb="1" eb="3">
      <t>ハイテン</t>
    </rPh>
    <rPh sb="4" eb="6">
      <t>ハギノ</t>
    </rPh>
    <rPh sb="7" eb="9">
      <t>トウゴウ</t>
    </rPh>
    <phoneticPr fontId="3"/>
  </si>
  <si>
    <t>（廃店 留萌へ統合）</t>
    <phoneticPr fontId="3"/>
  </si>
  <si>
    <t>砂川</t>
    <rPh sb="0" eb="2">
      <t>スナガワ</t>
    </rPh>
    <phoneticPr fontId="5"/>
  </si>
  <si>
    <t>（廃店 砂川へ統合）</t>
    <rPh sb="4" eb="6">
      <t>スナカワ</t>
    </rPh>
    <phoneticPr fontId="3"/>
  </si>
  <si>
    <t>（廃店 松前へ統合）</t>
    <phoneticPr fontId="3"/>
  </si>
  <si>
    <t>（廃店 八雲へ統合）</t>
    <phoneticPr fontId="3"/>
  </si>
  <si>
    <t>帯広東部</t>
    <rPh sb="0" eb="4">
      <t>オビヒロトウブ</t>
    </rPh>
    <phoneticPr fontId="5"/>
  </si>
  <si>
    <t>望洋</t>
    <rPh sb="0" eb="2">
      <t>ボウヨウ</t>
    </rPh>
    <phoneticPr fontId="3"/>
  </si>
  <si>
    <t>（廃店 鹿部へ統合）</t>
    <rPh sb="4" eb="6">
      <t>シカベ</t>
    </rPh>
    <phoneticPr fontId="3"/>
  </si>
  <si>
    <t>旭</t>
    <phoneticPr fontId="3"/>
  </si>
  <si>
    <t>(廃店 帯広東部・帯広北部・帯広南部へ分割統合)</t>
    <rPh sb="1" eb="3">
      <t>ハイテン</t>
    </rPh>
    <rPh sb="4" eb="6">
      <t>オビヒロ</t>
    </rPh>
    <rPh sb="6" eb="8">
      <t>トウブ</t>
    </rPh>
    <rPh sb="9" eb="11">
      <t>オビヒロ</t>
    </rPh>
    <rPh sb="11" eb="13">
      <t>ホクブ</t>
    </rPh>
    <rPh sb="14" eb="16">
      <t>オビヒロ</t>
    </rPh>
    <rPh sb="16" eb="18">
      <t>ナンブ</t>
    </rPh>
    <rPh sb="19" eb="23">
      <t>ブンカツトウゴウ</t>
    </rPh>
    <phoneticPr fontId="5"/>
  </si>
  <si>
    <t>(廃店 望洋(阿部新聞店内)・南大通本店へ分割統合)</t>
    <rPh sb="1" eb="3">
      <t>ハイテン</t>
    </rPh>
    <rPh sb="4" eb="6">
      <t>ボウヨウ</t>
    </rPh>
    <rPh sb="7" eb="12">
      <t>アベシンブンテン</t>
    </rPh>
    <rPh sb="12" eb="13">
      <t>ナイ</t>
    </rPh>
    <rPh sb="15" eb="16">
      <t>ミナミ</t>
    </rPh>
    <rPh sb="16" eb="18">
      <t>オオドオ</t>
    </rPh>
    <rPh sb="18" eb="20">
      <t>ホンテン</t>
    </rPh>
    <rPh sb="21" eb="23">
      <t>ブンカツ</t>
    </rPh>
    <rPh sb="23" eb="25">
      <t>トウゴウ</t>
    </rPh>
    <phoneticPr fontId="3"/>
  </si>
  <si>
    <t>(廃店 旭・新川へ統合)</t>
    <rPh sb="1" eb="3">
      <t>ハイテン</t>
    </rPh>
    <rPh sb="4" eb="5">
      <t>アサヒ</t>
    </rPh>
    <rPh sb="6" eb="8">
      <t>シンカワ</t>
    </rPh>
    <rPh sb="9" eb="11">
      <t>トウゴウ</t>
    </rPh>
    <phoneticPr fontId="3"/>
  </si>
  <si>
    <t>日経690部（2024年12月1日～）</t>
    <rPh sb="0" eb="2">
      <t>ニッケイ</t>
    </rPh>
    <rPh sb="5" eb="6">
      <t>ブ</t>
    </rPh>
    <phoneticPr fontId="17"/>
  </si>
  <si>
    <t>注2：「志文」は最低500枚以上の折込申込のみ受付いたします。</t>
    <phoneticPr fontId="5"/>
  </si>
  <si>
    <t>（廃店 大岸へ統合）</t>
    <rPh sb="4" eb="6">
      <t>オオキシ</t>
    </rPh>
    <phoneticPr fontId="3"/>
  </si>
  <si>
    <t>（廃店 鬼脇へ統合）</t>
    <rPh sb="4" eb="5">
      <t>オニ</t>
    </rPh>
    <rPh sb="5" eb="6">
      <t>ワキ</t>
    </rPh>
    <phoneticPr fontId="5"/>
  </si>
  <si>
    <t>（廃店 乙部へ統合）</t>
    <rPh sb="4" eb="6">
      <t>オトベ</t>
    </rPh>
    <phoneticPr fontId="3"/>
  </si>
  <si>
    <t>廃止→乙部(17550)へ統合</t>
    <rPh sb="0" eb="2">
      <t>ハイシ</t>
    </rPh>
    <rPh sb="3" eb="5">
      <t>オトベ</t>
    </rPh>
    <rPh sb="13" eb="15">
      <t>トウゴウ</t>
    </rPh>
    <phoneticPr fontId="3"/>
  </si>
  <si>
    <t>日経580部（2025年6月1日～）</t>
    <rPh sb="0" eb="2">
      <t>ニッケイ</t>
    </rPh>
    <rPh sb="5" eb="6">
      <t>ブ</t>
    </rPh>
    <phoneticPr fontId="17"/>
  </si>
  <si>
    <t>（廃店 芦別へ統合）</t>
    <rPh sb="4" eb="6">
      <t>アシベツ</t>
    </rPh>
    <phoneticPr fontId="3"/>
  </si>
  <si>
    <t>芦別市</t>
    <rPh sb="0" eb="3">
      <t>アシベツシ</t>
    </rPh>
    <phoneticPr fontId="3"/>
  </si>
  <si>
    <t>16280</t>
    <phoneticPr fontId="3"/>
  </si>
  <si>
    <t>上芦別</t>
    <rPh sb="0" eb="3">
      <t>カミアシベツ</t>
    </rPh>
    <phoneticPr fontId="3"/>
  </si>
  <si>
    <t>廃止→芦別(16250)へ統合</t>
    <rPh sb="0" eb="2">
      <t>ハイシ</t>
    </rPh>
    <rPh sb="3" eb="5">
      <t>アシベツ</t>
    </rPh>
    <rPh sb="13" eb="15">
      <t>トウゴウ</t>
    </rPh>
    <phoneticPr fontId="3"/>
  </si>
  <si>
    <t>（廃店 千歳西部・千歳東部へ分割統合）</t>
    <phoneticPr fontId="3"/>
  </si>
  <si>
    <t>千歳市</t>
    <rPh sb="0" eb="3">
      <t>チトセシ</t>
    </rPh>
    <phoneticPr fontId="3"/>
  </si>
  <si>
    <t>毎日千歳中央</t>
    <rPh sb="0" eb="6">
      <t>マイニチチトセチュウオウ</t>
    </rPh>
    <phoneticPr fontId="3"/>
  </si>
  <si>
    <t>毎日千歳北栄</t>
    <rPh sb="0" eb="6">
      <t>マイニチチトセホクエイ</t>
    </rPh>
    <phoneticPr fontId="3"/>
  </si>
  <si>
    <t>廃止→千歳西部(50140)・千歳東部(50150)へ分割統合</t>
    <rPh sb="0" eb="2">
      <t>ハイシ</t>
    </rPh>
    <rPh sb="3" eb="5">
      <t>チトセ</t>
    </rPh>
    <rPh sb="5" eb="7">
      <t>セイブ</t>
    </rPh>
    <rPh sb="15" eb="17">
      <t>チトセ</t>
    </rPh>
    <rPh sb="17" eb="19">
      <t>トウブ</t>
    </rPh>
    <rPh sb="27" eb="29">
      <t>ブンカツ</t>
    </rPh>
    <rPh sb="29" eb="31">
      <t>トウゴウ</t>
    </rPh>
    <phoneticPr fontId="3"/>
  </si>
  <si>
    <t>北竜町</t>
    <rPh sb="0" eb="3">
      <t>ホクリュウチョウ</t>
    </rPh>
    <phoneticPr fontId="3"/>
  </si>
  <si>
    <t>16480</t>
    <phoneticPr fontId="3"/>
  </si>
  <si>
    <t>碧水</t>
    <rPh sb="0" eb="2">
      <t>ヘキスイ</t>
    </rPh>
    <phoneticPr fontId="3"/>
  </si>
  <si>
    <t>廃止→和(16470)へ統合</t>
    <rPh sb="0" eb="2">
      <t>ハイシ</t>
    </rPh>
    <rPh sb="3" eb="4">
      <t>ワ</t>
    </rPh>
    <rPh sb="12" eb="14">
      <t>トウゴウ</t>
    </rPh>
    <phoneticPr fontId="3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</si>
  <si>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5"/>
  </si>
  <si>
    <t>（廃店 中頓別へ統合）</t>
    <rPh sb="4" eb="7">
      <t>ナカトンベツ</t>
    </rPh>
    <phoneticPr fontId="3"/>
  </si>
  <si>
    <t>中頓別町</t>
    <rPh sb="0" eb="3">
      <t>ナカトンベツ</t>
    </rPh>
    <rPh sb="3" eb="4">
      <t>チョウ</t>
    </rPh>
    <phoneticPr fontId="3"/>
  </si>
  <si>
    <t>30045</t>
    <phoneticPr fontId="3"/>
  </si>
  <si>
    <t>小頓別</t>
    <rPh sb="0" eb="3">
      <t>ショウトンベツ</t>
    </rPh>
    <phoneticPr fontId="3"/>
  </si>
  <si>
    <t>（廃店 浜益へ統合）</t>
    <rPh sb="4" eb="6">
      <t>ハママス</t>
    </rPh>
    <phoneticPr fontId="3"/>
  </si>
  <si>
    <t>石狩市</t>
    <rPh sb="0" eb="3">
      <t>イシカリシ</t>
    </rPh>
    <phoneticPr fontId="3"/>
  </si>
  <si>
    <t>16385</t>
    <phoneticPr fontId="3"/>
  </si>
  <si>
    <t>第二川下</t>
    <rPh sb="0" eb="2">
      <t>ダイニ</t>
    </rPh>
    <rPh sb="2" eb="4">
      <t>カワシモ</t>
    </rPh>
    <phoneticPr fontId="3"/>
  </si>
  <si>
    <t>廃止→浜益(16380)へ統合</t>
    <rPh sb="0" eb="2">
      <t>ハイシ</t>
    </rPh>
    <rPh sb="3" eb="5">
      <t>ハママス</t>
    </rPh>
    <rPh sb="13" eb="15">
      <t>トウゴウ</t>
    </rPh>
    <phoneticPr fontId="3"/>
  </si>
  <si>
    <t>廃止→中頓別(30070)へ統合(一部郵送化となります)</t>
    <rPh sb="0" eb="2">
      <t>ハイシ</t>
    </rPh>
    <rPh sb="3" eb="6">
      <t>ナカトンベツ</t>
    </rPh>
    <rPh sb="14" eb="16">
      <t>トウゴウ</t>
    </rPh>
    <rPh sb="17" eb="19">
      <t>イチブ</t>
    </rPh>
    <rPh sb="19" eb="21">
      <t>ユウソウ</t>
    </rPh>
    <rPh sb="21" eb="22">
      <t>カ</t>
    </rPh>
    <phoneticPr fontId="3"/>
  </si>
  <si>
    <t>北竜</t>
    <rPh sb="0" eb="2">
      <t>ホクリュウ</t>
    </rPh>
    <phoneticPr fontId="5"/>
  </si>
  <si>
    <t>名称変更</t>
    <rPh sb="0" eb="2">
      <t>メイショウ</t>
    </rPh>
    <rPh sb="2" eb="4">
      <t>ヘンコウ</t>
    </rPh>
    <phoneticPr fontId="3"/>
  </si>
  <si>
    <t>16470</t>
    <phoneticPr fontId="3"/>
  </si>
  <si>
    <t>和</t>
    <rPh sb="0" eb="1">
      <t>ワ</t>
    </rPh>
    <phoneticPr fontId="3"/>
  </si>
  <si>
    <t>北竜</t>
    <rPh sb="0" eb="2">
      <t>ホクリュウ</t>
    </rPh>
    <phoneticPr fontId="3"/>
  </si>
  <si>
    <t>名称変更→和から北竜へ</t>
    <rPh sb="0" eb="2">
      <t>メイショウ</t>
    </rPh>
    <rPh sb="2" eb="4">
      <t>ヘンコウ</t>
    </rPh>
    <rPh sb="5" eb="6">
      <t>ワ</t>
    </rPh>
    <rPh sb="8" eb="10">
      <t>ホクリュウ</t>
    </rPh>
    <phoneticPr fontId="3"/>
  </si>
  <si>
    <t>日経940部（2025年12月1日～）</t>
    <rPh sb="0" eb="2">
      <t>ニッケイ</t>
    </rPh>
    <rPh sb="5" eb="6">
      <t>ブ</t>
    </rPh>
    <rPh sb="11" eb="12">
      <t>ネン</t>
    </rPh>
    <rPh sb="14" eb="15">
      <t>ガツ</t>
    </rPh>
    <rPh sb="16" eb="17">
      <t>ヒ</t>
    </rPh>
    <phoneticPr fontId="17"/>
  </si>
  <si>
    <t>日経1,250部（2025年12月1日～）</t>
    <phoneticPr fontId="17"/>
  </si>
  <si>
    <t>日経580部（2025年12月1日～）</t>
    <rPh sb="0" eb="2">
      <t>ニッケイ</t>
    </rPh>
    <rPh sb="5" eb="6">
      <t>ブ</t>
    </rPh>
    <phoneticPr fontId="17"/>
  </si>
  <si>
    <t>望洋台</t>
    <rPh sb="0" eb="2">
      <t>ボウヨウ</t>
    </rPh>
    <rPh sb="2" eb="3">
      <t>ダイ</t>
    </rPh>
    <phoneticPr fontId="3"/>
  </si>
  <si>
    <t>小樽・岩内・倶知安地区</t>
    <phoneticPr fontId="17"/>
  </si>
  <si>
    <t>新規</t>
    <rPh sb="0" eb="2">
      <t>シンキ</t>
    </rPh>
    <phoneticPr fontId="3"/>
  </si>
  <si>
    <t>小樽市</t>
    <rPh sb="0" eb="3">
      <t>オタルシ</t>
    </rPh>
    <phoneticPr fontId="3"/>
  </si>
  <si>
    <t>望洋台</t>
    <rPh sb="0" eb="3">
      <t>ボウヨウダイ</t>
    </rPh>
    <phoneticPr fontId="3"/>
  </si>
  <si>
    <t>朝里・新光(52025)より分割新規</t>
    <rPh sb="0" eb="2">
      <t>アサリ</t>
    </rPh>
    <rPh sb="3" eb="4">
      <t>シン</t>
    </rPh>
    <rPh sb="4" eb="5">
      <t>ヒカリ</t>
    </rPh>
    <rPh sb="14" eb="16">
      <t>ブンカツ</t>
    </rPh>
    <rPh sb="16" eb="18">
      <t>シンキ</t>
    </rPh>
    <phoneticPr fontId="3"/>
  </si>
  <si>
    <t>江差町</t>
    <rPh sb="0" eb="3">
      <t>エサシチョウ</t>
    </rPh>
    <phoneticPr fontId="3"/>
  </si>
  <si>
    <t>17510</t>
    <phoneticPr fontId="3"/>
  </si>
  <si>
    <t>水堀</t>
    <rPh sb="0" eb="1">
      <t>ミズ</t>
    </rPh>
    <rPh sb="1" eb="2">
      <t>ホリ</t>
    </rPh>
    <phoneticPr fontId="3"/>
  </si>
  <si>
    <t>廃止</t>
    <rPh sb="0" eb="2">
      <t>ハイシ</t>
    </rPh>
    <phoneticPr fontId="3"/>
  </si>
  <si>
    <t>足寄町</t>
    <rPh sb="0" eb="3">
      <t>アショロチョウ</t>
    </rPh>
    <phoneticPr fontId="3"/>
  </si>
  <si>
    <t>35300</t>
    <phoneticPr fontId="3"/>
  </si>
  <si>
    <t>芽登</t>
    <rPh sb="0" eb="2">
      <t>メトウ</t>
    </rPh>
    <phoneticPr fontId="3"/>
  </si>
  <si>
    <t>廃止→足寄(35290)へ統合</t>
    <rPh sb="0" eb="2">
      <t>ハイシ</t>
    </rPh>
    <rPh sb="3" eb="5">
      <t>アショロ</t>
    </rPh>
    <rPh sb="13" eb="15">
      <t>トウゴウ</t>
    </rPh>
    <phoneticPr fontId="3"/>
  </si>
  <si>
    <t>夕張市</t>
    <rPh sb="0" eb="3">
      <t>ユウバリシ</t>
    </rPh>
    <phoneticPr fontId="3"/>
  </si>
  <si>
    <t>紅葉山</t>
    <rPh sb="0" eb="3">
      <t>モミジヤマ</t>
    </rPh>
    <phoneticPr fontId="3"/>
  </si>
  <si>
    <t>14230</t>
    <phoneticPr fontId="3"/>
  </si>
  <si>
    <t>廃止→夕張(14070)へ統合</t>
    <rPh sb="0" eb="2">
      <t>ハイシ</t>
    </rPh>
    <rPh sb="3" eb="5">
      <t>ユウバリ</t>
    </rPh>
    <rPh sb="13" eb="15">
      <t>トウゴウ</t>
    </rPh>
    <phoneticPr fontId="3"/>
  </si>
  <si>
    <t>（廃店 北竜へ統合）</t>
    <rPh sb="4" eb="6">
      <t>ホクリュウ</t>
    </rPh>
    <phoneticPr fontId="3"/>
  </si>
  <si>
    <t>（廃店 香深へ統合）</t>
    <rPh sb="4" eb="6">
      <t>カフカ</t>
    </rPh>
    <phoneticPr fontId="3"/>
  </si>
  <si>
    <t>礼文町</t>
    <rPh sb="0" eb="3">
      <t>レブンチョウ</t>
    </rPh>
    <phoneticPr fontId="3"/>
  </si>
  <si>
    <t>30310</t>
    <phoneticPr fontId="3"/>
  </si>
  <si>
    <t>30320</t>
    <phoneticPr fontId="3"/>
  </si>
  <si>
    <t>30330</t>
    <phoneticPr fontId="3"/>
  </si>
  <si>
    <t>香深東</t>
    <rPh sb="0" eb="2">
      <t>カフカ</t>
    </rPh>
    <rPh sb="2" eb="3">
      <t>ヒガシ</t>
    </rPh>
    <phoneticPr fontId="3"/>
  </si>
  <si>
    <t>香深西</t>
    <rPh sb="0" eb="2">
      <t>カフカ</t>
    </rPh>
    <rPh sb="2" eb="3">
      <t>ニシ</t>
    </rPh>
    <phoneticPr fontId="3"/>
  </si>
  <si>
    <t>船泊</t>
    <rPh sb="0" eb="2">
      <t>フナドマリ</t>
    </rPh>
    <phoneticPr fontId="3"/>
  </si>
  <si>
    <t>香深</t>
    <rPh sb="0" eb="2">
      <t>カフカ</t>
    </rPh>
    <phoneticPr fontId="3"/>
  </si>
  <si>
    <t>名称変更→香深東から香深へ</t>
    <rPh sb="0" eb="2">
      <t>メイショウ</t>
    </rPh>
    <rPh sb="2" eb="4">
      <t>ヘンコウ</t>
    </rPh>
    <rPh sb="5" eb="7">
      <t>カフカ</t>
    </rPh>
    <rPh sb="7" eb="8">
      <t>ヒガシ</t>
    </rPh>
    <rPh sb="10" eb="12">
      <t>カフカ</t>
    </rPh>
    <phoneticPr fontId="3"/>
  </si>
  <si>
    <t>廃止→香深(30310)へ統合</t>
    <rPh sb="0" eb="2">
      <t>ハイシ</t>
    </rPh>
    <rPh sb="3" eb="5">
      <t>カフカ</t>
    </rPh>
    <rPh sb="13" eb="15">
      <t>トウゴウ</t>
    </rPh>
    <phoneticPr fontId="3"/>
  </si>
  <si>
    <t>廃止→香深(30310)へ統合(全部数郵送化となります)</t>
    <rPh sb="0" eb="2">
      <t>ハイシ</t>
    </rPh>
    <rPh sb="3" eb="5">
      <t>カフカ</t>
    </rPh>
    <rPh sb="13" eb="15">
      <t>トウゴウ</t>
    </rPh>
    <rPh sb="16" eb="17">
      <t>ゼン</t>
    </rPh>
    <rPh sb="17" eb="19">
      <t>ブスウ</t>
    </rPh>
    <rPh sb="19" eb="21">
      <t>ユウソウ</t>
    </rPh>
    <rPh sb="21" eb="22">
      <t>カ</t>
    </rPh>
    <phoneticPr fontId="3"/>
  </si>
  <si>
    <t>香深</t>
    <rPh sb="0" eb="1">
      <t>カオ</t>
    </rPh>
    <rPh sb="1" eb="2">
      <t>フカ</t>
    </rPh>
    <phoneticPr fontId="5"/>
  </si>
  <si>
    <t>392</t>
    <phoneticPr fontId="5"/>
  </si>
  <si>
    <t>廃止</t>
    <rPh sb="0" eb="2">
      <t>ハイシ</t>
    </rPh>
    <phoneticPr fontId="3"/>
  </si>
  <si>
    <t>北斗市</t>
    <rPh sb="0" eb="3">
      <t>ホクトシ</t>
    </rPh>
    <phoneticPr fontId="3"/>
  </si>
  <si>
    <t>43470</t>
    <phoneticPr fontId="3"/>
  </si>
  <si>
    <t>東前</t>
    <rPh sb="0" eb="1">
      <t>ヒガシ</t>
    </rPh>
    <rPh sb="1" eb="2">
      <t>マエ</t>
    </rPh>
    <phoneticPr fontId="3"/>
  </si>
  <si>
    <t>廃止→大野(43450)へ統合</t>
    <rPh sb="0" eb="2">
      <t>ハイシ</t>
    </rPh>
    <rPh sb="3" eb="5">
      <t>オオノ</t>
    </rPh>
    <rPh sb="13" eb="15">
      <t>トウゴウ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</si>
</sst>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&quot;年&quot;mm&quot;月&quot;dd&quot;日&quot;"/>
    <numFmt numFmtId="177" formatCode="m/d"/>
    <numFmt numFmtId="178" formatCode="yyyy&quot;年&quot;m&quot;月&quot;d&quot;日&quot;\(aaa\)"/>
    <numFmt numFmtId="179" formatCode="\(#,###\)"/>
    <numFmt numFmtId="180" formatCode="yyyy&quot;年&quot;m&quot;月&quot;d&quot;日現在&quot;"/>
    <numFmt numFmtId="181" formatCode="yyyy&quot;年&quot;m&quot;月&quot;d&quot;日&quot;;@"/>
    <numFmt numFmtId="182" formatCode="m&quot;月&quot;d&quot;日&quot;\(aaa\)"/>
    <numFmt numFmtId="183" formatCode="@\(&quot;複&quot;\)"/>
    <numFmt numFmtId="184" formatCode="m/d;@"/>
    <numFmt numFmtId="185" formatCode="&quot;　 &quot;@"/>
    <numFmt numFmtId="186" formatCode="\(@\)"/>
  </numFmts>
  <fonts count="6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Osaka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u/>
      <sz val="7.7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Eras Light ITC"/>
      <family val="2"/>
    </font>
    <font>
      <sz val="11"/>
      <name val="Eras Light ITC"/>
      <family val="2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Eras Light ITC"/>
      <family val="2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8.5"/>
      <name val="ＭＳ Ｐ明朝"/>
      <family val="1"/>
      <charset val="128"/>
    </font>
    <font>
      <u/>
      <sz val="11"/>
      <name val="ＭＳ Ｐゴシック"/>
      <family val="3"/>
      <charset val="128"/>
    </font>
    <font>
      <u/>
      <sz val="11"/>
      <name val="Eras Light ITC"/>
      <family val="2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b/>
      <sz val="18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0"/>
      <name val="ＤＦ特太ゴシック体"/>
      <family val="3"/>
      <charset val="128"/>
    </font>
    <font>
      <sz val="28"/>
      <name val="Eras Light ITC"/>
      <family val="2"/>
    </font>
    <font>
      <sz val="8"/>
      <color theme="1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CCFFFF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499984740745262"/>
        <bgColor indexed="64"/>
      </patternFill>
    </fill>
  </fills>
  <borders count="24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thick">
        <color indexed="64"/>
      </bottom>
      <diagonal/>
    </border>
    <border>
      <left style="hair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hair">
        <color indexed="64"/>
      </top>
      <bottom style="thin">
        <color theme="0"/>
      </bottom>
      <diagonal/>
    </border>
    <border>
      <left/>
      <right style="hair">
        <color indexed="64"/>
      </right>
      <top style="hair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thick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theme="1" tint="0.499984740745262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theme="0"/>
      </bottom>
      <diagonal/>
    </border>
    <border>
      <left style="thin">
        <color indexed="64"/>
      </left>
      <right/>
      <top style="thin">
        <color theme="0"/>
      </top>
      <bottom style="hair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Up="1">
      <left/>
      <right/>
      <top/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indexed="64"/>
      </bottom>
      <diagonal/>
    </border>
    <border>
      <left style="hair">
        <color theme="1"/>
      </left>
      <right/>
      <top style="hair">
        <color indexed="64"/>
      </top>
      <bottom style="hair">
        <color theme="1"/>
      </bottom>
      <diagonal/>
    </border>
    <border>
      <left/>
      <right style="hair">
        <color indexed="64"/>
      </right>
      <top style="hair">
        <color indexed="64"/>
      </top>
      <bottom style="hair">
        <color theme="1"/>
      </bottom>
      <diagonal/>
    </border>
    <border>
      <left style="thick">
        <color theme="1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thick">
        <color indexed="64"/>
      </left>
      <right/>
      <top/>
      <bottom style="thin">
        <color theme="0"/>
      </bottom>
      <diagonal/>
    </border>
    <border>
      <left style="thick">
        <color theme="1"/>
      </left>
      <right/>
      <top/>
      <bottom style="thin">
        <color theme="0"/>
      </bottom>
      <diagonal/>
    </border>
    <border>
      <left/>
      <right style="hair">
        <color theme="1"/>
      </right>
      <top/>
      <bottom style="thin">
        <color theme="0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 style="hair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hair">
        <color theme="0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38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</cellStyleXfs>
  <cellXfs count="1039">
    <xf numFmtId="0" fontId="0" fillId="0" borderId="0" xfId="0">
      <alignment vertical="center"/>
    </xf>
    <xf numFmtId="0" fontId="2" fillId="2" borderId="0" xfId="2" applyFont="1" applyFill="1" applyAlignment="1">
      <alignment vertical="center"/>
    </xf>
    <xf numFmtId="0" fontId="2" fillId="2" borderId="0" xfId="2" applyFont="1" applyFill="1" applyAlignment="1">
      <alignment horizontal="left" vertical="center"/>
    </xf>
    <xf numFmtId="0" fontId="2" fillId="0" borderId="0" xfId="2" applyFont="1" applyAlignment="1">
      <alignment vertical="center"/>
    </xf>
    <xf numFmtId="49" fontId="4" fillId="2" borderId="1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right" vertical="center"/>
    </xf>
    <xf numFmtId="49" fontId="6" fillId="2" borderId="3" xfId="2" applyNumberFormat="1" applyFont="1" applyFill="1" applyBorder="1" applyAlignment="1">
      <alignment horizontal="right" vertical="center"/>
    </xf>
    <xf numFmtId="0" fontId="2" fillId="2" borderId="0" xfId="2" applyFont="1" applyFill="1" applyAlignment="1">
      <alignment horizontal="right" vertical="center"/>
    </xf>
    <xf numFmtId="0" fontId="7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1" fillId="2" borderId="0" xfId="2" applyFill="1" applyAlignment="1">
      <alignment horizontal="center" vertical="center"/>
    </xf>
    <xf numFmtId="38" fontId="9" fillId="2" borderId="0" xfId="2" applyNumberFormat="1" applyFont="1" applyFill="1" applyAlignment="1">
      <alignment horizontal="right" vertical="center"/>
    </xf>
    <xf numFmtId="0" fontId="4" fillId="0" borderId="5" xfId="2" applyFont="1" applyBorder="1" applyAlignment="1" applyProtection="1">
      <alignment horizontal="center" vertical="center"/>
      <protection locked="0"/>
    </xf>
    <xf numFmtId="38" fontId="2" fillId="2" borderId="0" xfId="2" applyNumberFormat="1" applyFont="1" applyFill="1" applyAlignment="1">
      <alignment horizontal="right" vertical="center"/>
    </xf>
    <xf numFmtId="177" fontId="4" fillId="0" borderId="5" xfId="2" applyNumberFormat="1" applyFont="1" applyBorder="1" applyAlignment="1" applyProtection="1">
      <alignment horizontal="center" vertical="center"/>
      <protection locked="0"/>
    </xf>
    <xf numFmtId="0" fontId="7" fillId="2" borderId="0" xfId="2" applyFont="1" applyFill="1" applyAlignment="1">
      <alignment horizontal="left" vertical="center"/>
    </xf>
    <xf numFmtId="56" fontId="2" fillId="2" borderId="0" xfId="2" applyNumberFormat="1" applyFont="1" applyFill="1" applyAlignment="1">
      <alignment vertical="center"/>
    </xf>
    <xf numFmtId="0" fontId="1" fillId="2" borderId="0" xfId="2" applyFill="1" applyAlignment="1">
      <alignment horizontal="left" vertical="center"/>
    </xf>
    <xf numFmtId="0" fontId="6" fillId="2" borderId="0" xfId="2" applyFont="1" applyFill="1" applyAlignment="1">
      <alignment vertical="center"/>
    </xf>
    <xf numFmtId="0" fontId="1" fillId="2" borderId="0" xfId="2" applyFill="1" applyAlignment="1">
      <alignment horizontal="right" vertical="center"/>
    </xf>
    <xf numFmtId="0" fontId="1" fillId="2" borderId="0" xfId="2" applyFill="1" applyAlignment="1">
      <alignment vertical="center"/>
    </xf>
    <xf numFmtId="0" fontId="11" fillId="2" borderId="16" xfId="2" applyFont="1" applyFill="1" applyBorder="1" applyAlignment="1">
      <alignment horizontal="right" vertical="center"/>
    </xf>
    <xf numFmtId="31" fontId="14" fillId="2" borderId="16" xfId="2" applyNumberFormat="1" applyFont="1" applyFill="1" applyBorder="1" applyAlignment="1" applyProtection="1">
      <alignment horizontal="center" vertical="center"/>
      <protection hidden="1"/>
    </xf>
    <xf numFmtId="38" fontId="6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vertical="center"/>
    </xf>
    <xf numFmtId="38" fontId="2" fillId="2" borderId="16" xfId="2" applyNumberFormat="1" applyFont="1" applyFill="1" applyBorder="1" applyAlignment="1">
      <alignment horizontal="right" vertical="center"/>
    </xf>
    <xf numFmtId="0" fontId="2" fillId="2" borderId="16" xfId="2" applyFont="1" applyFill="1" applyBorder="1" applyAlignment="1">
      <alignment horizontal="right" vertical="center"/>
    </xf>
    <xf numFmtId="0" fontId="15" fillId="2" borderId="16" xfId="2" applyFont="1" applyFill="1" applyBorder="1" applyAlignment="1">
      <alignment vertical="center"/>
    </xf>
    <xf numFmtId="0" fontId="16" fillId="2" borderId="16" xfId="2" applyFont="1" applyFill="1" applyBorder="1" applyAlignment="1">
      <alignment vertical="center"/>
    </xf>
    <xf numFmtId="0" fontId="11" fillId="2" borderId="13" xfId="2" applyFont="1" applyFill="1" applyBorder="1" applyAlignment="1">
      <alignment horizontal="right" vertical="center"/>
    </xf>
    <xf numFmtId="0" fontId="14" fillId="2" borderId="13" xfId="2" applyFont="1" applyFill="1" applyBorder="1" applyAlignment="1" applyProtection="1">
      <alignment horizontal="center" vertical="center"/>
      <protection hidden="1"/>
    </xf>
    <xf numFmtId="38" fontId="6" fillId="2" borderId="13" xfId="2" applyNumberFormat="1" applyFont="1" applyFill="1" applyBorder="1" applyAlignment="1">
      <alignment vertical="center"/>
    </xf>
    <xf numFmtId="38" fontId="2" fillId="2" borderId="13" xfId="2" applyNumberFormat="1" applyFont="1" applyFill="1" applyBorder="1" applyAlignment="1">
      <alignment horizontal="right" vertical="center"/>
    </xf>
    <xf numFmtId="38" fontId="2" fillId="2" borderId="13" xfId="2" applyNumberFormat="1" applyFont="1" applyFill="1" applyBorder="1" applyAlignment="1">
      <alignment vertical="center"/>
    </xf>
    <xf numFmtId="0" fontId="2" fillId="2" borderId="13" xfId="2" applyFont="1" applyFill="1" applyBorder="1" applyAlignment="1">
      <alignment horizontal="right" vertical="center"/>
    </xf>
    <xf numFmtId="0" fontId="15" fillId="2" borderId="13" xfId="2" applyFont="1" applyFill="1" applyBorder="1" applyAlignment="1">
      <alignment vertical="center"/>
    </xf>
    <xf numFmtId="0" fontId="16" fillId="2" borderId="13" xfId="2" applyFont="1" applyFill="1" applyBorder="1" applyAlignment="1">
      <alignment vertical="center"/>
    </xf>
    <xf numFmtId="38" fontId="15" fillId="2" borderId="13" xfId="2" applyNumberFormat="1" applyFont="1" applyFill="1" applyBorder="1" applyAlignment="1">
      <alignment vertical="center"/>
    </xf>
    <xf numFmtId="38" fontId="16" fillId="2" borderId="13" xfId="2" applyNumberFormat="1" applyFont="1" applyFill="1" applyBorder="1" applyAlignment="1">
      <alignment vertical="center"/>
    </xf>
    <xf numFmtId="38" fontId="6" fillId="2" borderId="13" xfId="2" applyNumberFormat="1" applyFont="1" applyFill="1" applyBorder="1" applyAlignment="1">
      <alignment horizontal="right" vertical="center"/>
    </xf>
    <xf numFmtId="0" fontId="11" fillId="2" borderId="17" xfId="2" applyFont="1" applyFill="1" applyBorder="1" applyAlignment="1">
      <alignment horizontal="right" vertical="center"/>
    </xf>
    <xf numFmtId="0" fontId="14" fillId="2" borderId="17" xfId="2" applyFont="1" applyFill="1" applyBorder="1" applyAlignment="1" applyProtection="1">
      <alignment horizontal="center" vertical="center"/>
      <protection hidden="1"/>
    </xf>
    <xf numFmtId="38" fontId="6" fillId="2" borderId="17" xfId="2" applyNumberFormat="1" applyFont="1" applyFill="1" applyBorder="1" applyAlignment="1">
      <alignment horizontal="right" vertical="center"/>
    </xf>
    <xf numFmtId="38" fontId="2" fillId="2" borderId="17" xfId="2" applyNumberFormat="1" applyFont="1" applyFill="1" applyBorder="1" applyAlignment="1">
      <alignment horizontal="right" vertical="center"/>
    </xf>
    <xf numFmtId="38" fontId="15" fillId="2" borderId="17" xfId="2" applyNumberFormat="1" applyFont="1" applyFill="1" applyBorder="1" applyAlignment="1">
      <alignment vertical="center"/>
    </xf>
    <xf numFmtId="38" fontId="16" fillId="2" borderId="17" xfId="2" applyNumberFormat="1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38" fontId="6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vertical="center"/>
    </xf>
    <xf numFmtId="38" fontId="15" fillId="2" borderId="0" xfId="2" applyNumberFormat="1" applyFont="1" applyFill="1" applyAlignment="1">
      <alignment vertical="center"/>
    </xf>
    <xf numFmtId="38" fontId="2" fillId="2" borderId="0" xfId="2" applyNumberFormat="1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1" fillId="0" borderId="0" xfId="2" applyAlignment="1">
      <alignment vertical="center"/>
    </xf>
    <xf numFmtId="0" fontId="18" fillId="0" borderId="0" xfId="2" quotePrefix="1" applyFont="1" applyAlignment="1" applyProtection="1">
      <alignment vertical="center"/>
      <protection hidden="1"/>
    </xf>
    <xf numFmtId="0" fontId="1" fillId="0" borderId="0" xfId="2" applyAlignment="1">
      <alignment horizontal="center" vertical="center"/>
    </xf>
    <xf numFmtId="0" fontId="19" fillId="0" borderId="24" xfId="2" quotePrefix="1" applyFont="1" applyBorder="1" applyAlignment="1">
      <alignment horizontal="center" vertical="center"/>
    </xf>
    <xf numFmtId="0" fontId="19" fillId="0" borderId="26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/>
    </xf>
    <xf numFmtId="0" fontId="19" fillId="0" borderId="29" xfId="2" applyFont="1" applyBorder="1" applyAlignment="1">
      <alignment horizontal="center" vertical="center" wrapText="1"/>
    </xf>
    <xf numFmtId="0" fontId="19" fillId="0" borderId="30" xfId="2" quotePrefix="1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21" fillId="0" borderId="33" xfId="1" quotePrefix="1" applyFont="1" applyBorder="1" applyAlignment="1" applyProtection="1">
      <alignment vertical="center"/>
    </xf>
    <xf numFmtId="181" fontId="22" fillId="0" borderId="33" xfId="2" applyNumberFormat="1" applyFont="1" applyBorder="1" applyAlignment="1">
      <alignment vertical="center"/>
    </xf>
    <xf numFmtId="0" fontId="22" fillId="0" borderId="33" xfId="2" applyFont="1" applyBorder="1" applyAlignment="1">
      <alignment horizontal="center" vertical="center"/>
    </xf>
    <xf numFmtId="0" fontId="22" fillId="0" borderId="34" xfId="2" applyFont="1" applyBorder="1" applyAlignment="1">
      <alignment vertical="center"/>
    </xf>
    <xf numFmtId="49" fontId="23" fillId="0" borderId="35" xfId="2" applyNumberFormat="1" applyFont="1" applyBorder="1" applyAlignment="1">
      <alignment horizontal="center" vertical="center"/>
    </xf>
    <xf numFmtId="0" fontId="1" fillId="0" borderId="33" xfId="2" applyBorder="1" applyAlignment="1">
      <alignment vertical="center"/>
    </xf>
    <xf numFmtId="0" fontId="1" fillId="0" borderId="36" xfId="2" applyBorder="1" applyAlignment="1">
      <alignment horizontal="center" vertical="center"/>
    </xf>
    <xf numFmtId="0" fontId="24" fillId="0" borderId="37" xfId="2" applyFont="1" applyBorder="1" applyAlignment="1">
      <alignment vertical="center"/>
    </xf>
    <xf numFmtId="0" fontId="22" fillId="0" borderId="38" xfId="2" applyFont="1" applyBorder="1" applyAlignment="1">
      <alignment vertical="center"/>
    </xf>
    <xf numFmtId="181" fontId="1" fillId="0" borderId="33" xfId="2" applyNumberFormat="1" applyBorder="1" applyAlignment="1">
      <alignment vertical="center"/>
    </xf>
    <xf numFmtId="0" fontId="1" fillId="0" borderId="33" xfId="2" applyBorder="1" applyAlignment="1">
      <alignment horizontal="center" vertical="center"/>
    </xf>
    <xf numFmtId="0" fontId="1" fillId="0" borderId="34" xfId="2" applyBorder="1" applyAlignment="1">
      <alignment vertical="center"/>
    </xf>
    <xf numFmtId="49" fontId="24" fillId="0" borderId="35" xfId="2" applyNumberFormat="1" applyFont="1" applyBorder="1" applyAlignment="1">
      <alignment horizontal="center" vertical="center"/>
    </xf>
    <xf numFmtId="0" fontId="1" fillId="0" borderId="38" xfId="2" applyBorder="1" applyAlignment="1">
      <alignment vertical="center"/>
    </xf>
    <xf numFmtId="0" fontId="1" fillId="0" borderId="39" xfId="2" applyBorder="1" applyAlignment="1">
      <alignment horizontal="center" vertical="center"/>
    </xf>
    <xf numFmtId="0" fontId="21" fillId="0" borderId="40" xfId="1" applyFont="1" applyFill="1" applyBorder="1" applyAlignment="1" applyProtection="1">
      <alignment vertical="center"/>
    </xf>
    <xf numFmtId="181" fontId="1" fillId="0" borderId="40" xfId="2" applyNumberFormat="1" applyBorder="1" applyAlignment="1">
      <alignment vertical="center"/>
    </xf>
    <xf numFmtId="0" fontId="1" fillId="0" borderId="40" xfId="2" applyBorder="1" applyAlignment="1">
      <alignment horizontal="center" vertical="center"/>
    </xf>
    <xf numFmtId="0" fontId="1" fillId="0" borderId="41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42" xfId="2" applyBorder="1" applyAlignment="1">
      <alignment horizontal="center" vertical="center"/>
    </xf>
    <xf numFmtId="0" fontId="21" fillId="0" borderId="40" xfId="1" quotePrefix="1" applyFont="1" applyFill="1" applyBorder="1" applyAlignment="1" applyProtection="1">
      <alignment vertical="center"/>
    </xf>
    <xf numFmtId="181" fontId="1" fillId="0" borderId="43" xfId="2" applyNumberFormat="1" applyBorder="1" applyAlignment="1">
      <alignment vertical="center"/>
    </xf>
    <xf numFmtId="0" fontId="1" fillId="0" borderId="43" xfId="2" applyBorder="1" applyAlignment="1">
      <alignment horizontal="center" vertical="center"/>
    </xf>
    <xf numFmtId="0" fontId="1" fillId="0" borderId="44" xfId="2" applyBorder="1" applyAlignment="1">
      <alignment vertical="center"/>
    </xf>
    <xf numFmtId="49" fontId="24" fillId="0" borderId="45" xfId="2" applyNumberFormat="1" applyFont="1" applyBorder="1" applyAlignment="1">
      <alignment horizontal="center" vertical="center"/>
    </xf>
    <xf numFmtId="0" fontId="1" fillId="0" borderId="43" xfId="2" applyBorder="1" applyAlignment="1">
      <alignment vertical="center"/>
    </xf>
    <xf numFmtId="0" fontId="1" fillId="0" borderId="46" xfId="2" applyBorder="1" applyAlignment="1">
      <alignment horizontal="center" vertical="center"/>
    </xf>
    <xf numFmtId="0" fontId="1" fillId="0" borderId="47" xfId="2" applyBorder="1" applyAlignment="1">
      <alignment vertical="center"/>
    </xf>
    <xf numFmtId="14" fontId="1" fillId="0" borderId="55" xfId="2" applyNumberFormat="1" applyBorder="1" applyAlignment="1">
      <alignment vertical="center"/>
    </xf>
    <xf numFmtId="0" fontId="16" fillId="0" borderId="0" xfId="2" applyFont="1" applyAlignment="1">
      <alignment vertical="center"/>
    </xf>
    <xf numFmtId="31" fontId="9" fillId="0" borderId="0" xfId="2" applyNumberFormat="1" applyFont="1" applyAlignment="1">
      <alignment vertical="center"/>
    </xf>
    <xf numFmtId="0" fontId="16" fillId="0" borderId="56" xfId="2" applyFont="1" applyBorder="1" applyAlignment="1" applyProtection="1">
      <alignment horizontal="center" vertical="center"/>
      <protection locked="0"/>
    </xf>
    <xf numFmtId="0" fontId="16" fillId="0" borderId="14" xfId="2" applyFont="1" applyBorder="1" applyAlignment="1" applyProtection="1">
      <alignment vertical="center"/>
      <protection locked="0"/>
    </xf>
    <xf numFmtId="0" fontId="1" fillId="0" borderId="19" xfId="2" applyBorder="1" applyAlignment="1">
      <alignment vertical="center"/>
    </xf>
    <xf numFmtId="0" fontId="29" fillId="0" borderId="41" xfId="2" applyFont="1" applyBorder="1" applyAlignment="1">
      <alignment vertical="center"/>
    </xf>
    <xf numFmtId="0" fontId="29" fillId="0" borderId="49" xfId="2" applyFont="1" applyBorder="1" applyAlignment="1">
      <alignment vertical="center"/>
    </xf>
    <xf numFmtId="0" fontId="29" fillId="0" borderId="57" xfId="2" applyFont="1" applyBorder="1" applyAlignment="1">
      <alignment vertical="center"/>
    </xf>
    <xf numFmtId="0" fontId="29" fillId="0" borderId="65" xfId="2" applyFont="1" applyBorder="1" applyAlignment="1">
      <alignment horizontal="center" vertical="center"/>
    </xf>
    <xf numFmtId="0" fontId="1" fillId="0" borderId="73" xfId="2" applyBorder="1" applyAlignment="1" applyProtection="1">
      <alignment horizontal="center" vertical="center" shrinkToFit="1"/>
      <protection locked="0"/>
    </xf>
    <xf numFmtId="0" fontId="1" fillId="0" borderId="57" xfId="2" applyBorder="1" applyAlignment="1">
      <alignment vertical="center"/>
    </xf>
    <xf numFmtId="0" fontId="29" fillId="0" borderId="74" xfId="2" applyFont="1" applyBorder="1" applyAlignment="1">
      <alignment vertical="center"/>
    </xf>
    <xf numFmtId="0" fontId="29" fillId="0" borderId="18" xfId="2" applyFont="1" applyBorder="1" applyAlignment="1">
      <alignment vertical="center"/>
    </xf>
    <xf numFmtId="0" fontId="1" fillId="0" borderId="18" xfId="2" applyBorder="1" applyAlignment="1">
      <alignment vertical="center"/>
    </xf>
    <xf numFmtId="0" fontId="29" fillId="0" borderId="75" xfId="2" applyFont="1" applyBorder="1" applyAlignment="1">
      <alignment vertical="center"/>
    </xf>
    <xf numFmtId="38" fontId="7" fillId="0" borderId="79" xfId="3" applyFont="1" applyFill="1" applyBorder="1" applyAlignment="1" applyProtection="1">
      <alignment vertical="center"/>
    </xf>
    <xf numFmtId="38" fontId="7" fillId="0" borderId="0" xfId="3" applyFont="1" applyFill="1" applyBorder="1" applyAlignment="1" applyProtection="1">
      <alignment vertical="center"/>
    </xf>
    <xf numFmtId="38" fontId="7" fillId="0" borderId="0" xfId="2" applyNumberFormat="1" applyFont="1" applyAlignment="1">
      <alignment vertical="center"/>
    </xf>
    <xf numFmtId="38" fontId="7" fillId="0" borderId="80" xfId="2" applyNumberFormat="1" applyFont="1" applyBorder="1" applyAlignment="1">
      <alignment vertical="center"/>
    </xf>
    <xf numFmtId="0" fontId="31" fillId="0" borderId="0" xfId="2" applyFont="1" applyAlignment="1">
      <alignment vertical="center"/>
    </xf>
    <xf numFmtId="38" fontId="7" fillId="0" borderId="0" xfId="3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0" fontId="9" fillId="0" borderId="0" xfId="2" applyFont="1" applyAlignment="1">
      <alignment vertical="center"/>
    </xf>
    <xf numFmtId="38" fontId="1" fillId="0" borderId="0" xfId="2" applyNumberFormat="1" applyAlignment="1">
      <alignment vertical="center"/>
    </xf>
    <xf numFmtId="0" fontId="27" fillId="0" borderId="21" xfId="2" applyFont="1" applyBorder="1" applyAlignment="1">
      <alignment horizontal="center" vertical="center"/>
    </xf>
    <xf numFmtId="0" fontId="27" fillId="0" borderId="25" xfId="2" applyFont="1" applyBorder="1" applyAlignment="1">
      <alignment horizontal="center" vertical="center"/>
    </xf>
    <xf numFmtId="38" fontId="0" fillId="0" borderId="0" xfId="3" applyFont="1" applyFill="1" applyBorder="1" applyAlignment="1" applyProtection="1">
      <alignment vertical="center"/>
    </xf>
    <xf numFmtId="183" fontId="9" fillId="0" borderId="86" xfId="2" applyNumberFormat="1" applyFont="1" applyBorder="1" applyAlignment="1">
      <alignment vertical="center" shrinkToFit="1"/>
    </xf>
    <xf numFmtId="38" fontId="33" fillId="0" borderId="33" xfId="3" applyFont="1" applyFill="1" applyBorder="1" applyAlignment="1" applyProtection="1">
      <alignment vertical="center"/>
    </xf>
    <xf numFmtId="38" fontId="2" fillId="0" borderId="88" xfId="3" applyFont="1" applyFill="1" applyBorder="1" applyAlignment="1" applyProtection="1">
      <alignment vertical="center"/>
      <protection locked="0"/>
    </xf>
    <xf numFmtId="38" fontId="27" fillId="0" borderId="0" xfId="3" applyFont="1" applyFill="1" applyBorder="1" applyAlignment="1" applyProtection="1">
      <alignment vertical="center"/>
    </xf>
    <xf numFmtId="183" fontId="9" fillId="0" borderId="41" xfId="2" applyNumberFormat="1" applyFont="1" applyBorder="1" applyAlignment="1">
      <alignment vertical="center" shrinkToFit="1"/>
    </xf>
    <xf numFmtId="38" fontId="2" fillId="0" borderId="38" xfId="3" applyFont="1" applyFill="1" applyBorder="1" applyAlignment="1" applyProtection="1">
      <alignment vertical="center"/>
      <protection locked="0"/>
    </xf>
    <xf numFmtId="38" fontId="2" fillId="0" borderId="89" xfId="3" applyFont="1" applyFill="1" applyBorder="1" applyAlignment="1" applyProtection="1">
      <alignment vertical="center"/>
      <protection locked="0"/>
    </xf>
    <xf numFmtId="38" fontId="16" fillId="0" borderId="0" xfId="3" applyFont="1" applyFill="1" applyBorder="1" applyAlignment="1" applyProtection="1">
      <alignment vertical="center"/>
    </xf>
    <xf numFmtId="0" fontId="15" fillId="0" borderId="0" xfId="2" applyFont="1" applyAlignment="1">
      <alignment vertical="center"/>
    </xf>
    <xf numFmtId="38" fontId="33" fillId="0" borderId="4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183" fontId="9" fillId="3" borderId="41" xfId="2" applyNumberFormat="1" applyFont="1" applyFill="1" applyBorder="1" applyAlignment="1">
      <alignment vertical="center" shrinkToFit="1"/>
    </xf>
    <xf numFmtId="183" fontId="9" fillId="4" borderId="41" xfId="2" applyNumberFormat="1" applyFont="1" applyFill="1" applyBorder="1" applyAlignment="1">
      <alignment vertical="center" shrinkToFit="1"/>
    </xf>
    <xf numFmtId="38" fontId="2" fillId="0" borderId="53" xfId="3" applyFont="1" applyFill="1" applyBorder="1" applyAlignment="1" applyProtection="1">
      <alignment vertical="center"/>
      <protection locked="0"/>
    </xf>
    <xf numFmtId="183" fontId="9" fillId="0" borderId="34" xfId="2" applyNumberFormat="1" applyFont="1" applyBorder="1" applyAlignment="1">
      <alignment vertical="center" shrinkToFit="1"/>
    </xf>
    <xf numFmtId="183" fontId="9" fillId="0" borderId="44" xfId="2" applyNumberFormat="1" applyFont="1" applyBorder="1" applyAlignment="1">
      <alignment vertical="center" shrinkToFit="1"/>
    </xf>
    <xf numFmtId="0" fontId="15" fillId="0" borderId="80" xfId="2" applyFont="1" applyBorder="1" applyAlignment="1">
      <alignment vertical="center"/>
    </xf>
    <xf numFmtId="0" fontId="1" fillId="0" borderId="80" xfId="2" applyBorder="1" applyAlignment="1">
      <alignment vertical="center"/>
    </xf>
    <xf numFmtId="38" fontId="2" fillId="0" borderId="0" xfId="3" applyFont="1" applyFill="1" applyBorder="1" applyAlignment="1" applyProtection="1">
      <alignment vertical="center"/>
    </xf>
    <xf numFmtId="38" fontId="0" fillId="0" borderId="0" xfId="3" applyFont="1" applyFill="1" applyAlignment="1">
      <alignment vertical="center"/>
    </xf>
    <xf numFmtId="0" fontId="29" fillId="0" borderId="0" xfId="2" applyFont="1" applyAlignment="1">
      <alignment vertical="center"/>
    </xf>
    <xf numFmtId="0" fontId="33" fillId="0" borderId="96" xfId="2" applyFont="1" applyBorder="1" applyAlignment="1">
      <alignment vertical="center"/>
    </xf>
    <xf numFmtId="0" fontId="33" fillId="0" borderId="97" xfId="2" applyFont="1" applyBorder="1" applyAlignment="1">
      <alignment vertical="center"/>
    </xf>
    <xf numFmtId="38" fontId="36" fillId="0" borderId="98" xfId="3" applyFont="1" applyFill="1" applyBorder="1" applyAlignment="1" applyProtection="1">
      <alignment vertical="center"/>
    </xf>
    <xf numFmtId="0" fontId="33" fillId="0" borderId="11" xfId="2" applyFont="1" applyBorder="1" applyAlignment="1">
      <alignment vertical="center"/>
    </xf>
    <xf numFmtId="0" fontId="33" fillId="0" borderId="12" xfId="2" applyFont="1" applyBorder="1" applyAlignment="1">
      <alignment vertical="center"/>
    </xf>
    <xf numFmtId="38" fontId="36" fillId="0" borderId="15" xfId="3" applyFont="1" applyFill="1" applyBorder="1" applyAlignment="1" applyProtection="1">
      <alignment vertical="center"/>
    </xf>
    <xf numFmtId="0" fontId="37" fillId="0" borderId="0" xfId="2" applyFont="1" applyAlignment="1">
      <alignment vertical="center"/>
    </xf>
    <xf numFmtId="0" fontId="16" fillId="0" borderId="0" xfId="2" applyFont="1" applyAlignment="1">
      <alignment vertical="center" shrinkToFit="1"/>
    </xf>
    <xf numFmtId="14" fontId="27" fillId="0" borderId="55" xfId="2" applyNumberFormat="1" applyFont="1" applyBorder="1" applyAlignment="1">
      <alignment vertical="center"/>
    </xf>
    <xf numFmtId="0" fontId="27" fillId="0" borderId="19" xfId="2" applyFont="1" applyBorder="1" applyAlignment="1">
      <alignment vertical="center"/>
    </xf>
    <xf numFmtId="0" fontId="29" fillId="0" borderId="59" xfId="2" applyFont="1" applyBorder="1" applyAlignment="1">
      <alignment vertical="center"/>
    </xf>
    <xf numFmtId="0" fontId="7" fillId="0" borderId="52" xfId="2" applyFont="1" applyBorder="1" applyAlignment="1" applyProtection="1">
      <alignment vertical="center"/>
      <protection locked="0"/>
    </xf>
    <xf numFmtId="38" fontId="27" fillId="0" borderId="0" xfId="3" applyFont="1" applyFill="1" applyAlignment="1" applyProtection="1">
      <alignment vertical="center"/>
    </xf>
    <xf numFmtId="0" fontId="9" fillId="0" borderId="12" xfId="2" applyFont="1" applyBorder="1" applyAlignment="1">
      <alignment vertical="center"/>
    </xf>
    <xf numFmtId="0" fontId="27" fillId="0" borderId="105" xfId="2" applyFont="1" applyBorder="1" applyAlignment="1">
      <alignment horizontal="center" vertical="center"/>
    </xf>
    <xf numFmtId="0" fontId="27" fillId="0" borderId="106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/>
    </xf>
    <xf numFmtId="38" fontId="27" fillId="0" borderId="109" xfId="3" applyFont="1" applyFill="1" applyBorder="1" applyAlignment="1" applyProtection="1">
      <alignment horizontal="center" vertical="center"/>
    </xf>
    <xf numFmtId="38" fontId="27" fillId="0" borderId="110" xfId="3" applyFont="1" applyFill="1" applyBorder="1" applyAlignment="1" applyProtection="1">
      <alignment horizontal="center" vertical="center"/>
    </xf>
    <xf numFmtId="0" fontId="27" fillId="0" borderId="109" xfId="2" applyFont="1" applyBorder="1" applyAlignment="1">
      <alignment horizontal="center" vertical="center"/>
    </xf>
    <xf numFmtId="0" fontId="27" fillId="0" borderId="110" xfId="2" applyFont="1" applyBorder="1" applyAlignment="1">
      <alignment horizontal="center" vertical="center"/>
    </xf>
    <xf numFmtId="38" fontId="2" fillId="0" borderId="112" xfId="3" applyFont="1" applyFill="1" applyBorder="1" applyAlignment="1" applyProtection="1">
      <alignment vertical="center"/>
      <protection locked="0"/>
    </xf>
    <xf numFmtId="38" fontId="1" fillId="0" borderId="0" xfId="3" applyFont="1" applyFill="1" applyBorder="1" applyAlignment="1" applyProtection="1">
      <alignment vertical="center"/>
    </xf>
    <xf numFmtId="38" fontId="2" fillId="0" borderId="113" xfId="3" applyFont="1" applyFill="1" applyBorder="1" applyAlignment="1" applyProtection="1">
      <alignment vertical="center"/>
      <protection locked="0"/>
    </xf>
    <xf numFmtId="38" fontId="2" fillId="0" borderId="48" xfId="3" applyFont="1" applyFill="1" applyBorder="1" applyAlignment="1" applyProtection="1">
      <alignment vertical="center"/>
      <protection locked="0"/>
    </xf>
    <xf numFmtId="38" fontId="2" fillId="0" borderId="114" xfId="3" applyFont="1" applyFill="1" applyBorder="1" applyAlignment="1" applyProtection="1">
      <alignment vertical="center"/>
      <protection locked="0"/>
    </xf>
    <xf numFmtId="183" fontId="9" fillId="0" borderId="118" xfId="2" applyNumberFormat="1" applyFont="1" applyBorder="1" applyAlignment="1">
      <alignment vertical="center" shrinkToFit="1"/>
    </xf>
    <xf numFmtId="38" fontId="33" fillId="0" borderId="120" xfId="3" applyFont="1" applyFill="1" applyBorder="1" applyAlignment="1" applyProtection="1">
      <alignment vertical="center"/>
    </xf>
    <xf numFmtId="38" fontId="2" fillId="0" borderId="121" xfId="3" applyFont="1" applyFill="1" applyBorder="1" applyAlignment="1" applyProtection="1">
      <alignment vertical="center"/>
      <protection locked="0"/>
    </xf>
    <xf numFmtId="38" fontId="2" fillId="0" borderId="0" xfId="3" applyFont="1" applyFill="1" applyAlignment="1" applyProtection="1">
      <alignment vertical="center"/>
    </xf>
    <xf numFmtId="38" fontId="2" fillId="0" borderId="124" xfId="3" applyFont="1" applyFill="1" applyBorder="1" applyAlignment="1" applyProtection="1">
      <alignment vertical="center"/>
      <protection locked="0"/>
    </xf>
    <xf numFmtId="0" fontId="1" fillId="0" borderId="125" xfId="2" applyBorder="1" applyAlignment="1">
      <alignment vertical="center"/>
    </xf>
    <xf numFmtId="0" fontId="1" fillId="0" borderId="126" xfId="2" applyBorder="1" applyAlignment="1">
      <alignment vertical="center"/>
    </xf>
    <xf numFmtId="183" fontId="9" fillId="0" borderId="40" xfId="2" applyNumberFormat="1" applyFont="1" applyBorder="1" applyAlignment="1">
      <alignment vertical="center" shrinkToFit="1"/>
    </xf>
    <xf numFmtId="0" fontId="1" fillId="0" borderId="10" xfId="2" applyBorder="1" applyAlignment="1">
      <alignment vertical="center"/>
    </xf>
    <xf numFmtId="0" fontId="1" fillId="0" borderId="4" xfId="2" applyBorder="1" applyAlignment="1">
      <alignment vertical="center"/>
    </xf>
    <xf numFmtId="0" fontId="9" fillId="0" borderId="129" xfId="2" applyFont="1" applyBorder="1" applyAlignment="1">
      <alignment vertical="center"/>
    </xf>
    <xf numFmtId="38" fontId="1" fillId="0" borderId="4" xfId="3" applyFont="1" applyFill="1" applyBorder="1" applyAlignment="1" applyProtection="1">
      <alignment vertical="center"/>
    </xf>
    <xf numFmtId="38" fontId="9" fillId="0" borderId="0" xfId="2" applyNumberFormat="1" applyFont="1" applyAlignment="1">
      <alignment vertical="center"/>
    </xf>
    <xf numFmtId="183" fontId="9" fillId="0" borderId="120" xfId="2" applyNumberFormat="1" applyFont="1" applyBorder="1" applyAlignment="1">
      <alignment vertical="center" shrinkToFit="1"/>
    </xf>
    <xf numFmtId="0" fontId="9" fillId="4" borderId="41" xfId="2" applyFont="1" applyFill="1" applyBorder="1" applyAlignment="1">
      <alignment vertical="center" shrinkToFit="1"/>
    </xf>
    <xf numFmtId="38" fontId="2" fillId="0" borderId="130" xfId="3" applyFont="1" applyFill="1" applyBorder="1" applyAlignment="1" applyProtection="1">
      <alignment vertical="center"/>
      <protection locked="0"/>
    </xf>
    <xf numFmtId="38" fontId="33" fillId="0" borderId="0" xfId="3" applyFont="1" applyFill="1" applyBorder="1" applyAlignment="1" applyProtection="1">
      <alignment vertical="center"/>
    </xf>
    <xf numFmtId="0" fontId="40" fillId="0" borderId="0" xfId="2" applyFont="1" applyAlignment="1">
      <alignment vertical="center"/>
    </xf>
    <xf numFmtId="0" fontId="33" fillId="0" borderId="55" xfId="2" applyFont="1" applyBorder="1" applyAlignment="1">
      <alignment vertical="center"/>
    </xf>
    <xf numFmtId="0" fontId="41" fillId="0" borderId="0" xfId="2" applyFont="1" applyAlignment="1">
      <alignment vertical="center"/>
    </xf>
    <xf numFmtId="0" fontId="33" fillId="0" borderId="56" xfId="2" applyFont="1" applyBorder="1" applyAlignment="1">
      <alignment vertical="center"/>
    </xf>
    <xf numFmtId="0" fontId="33" fillId="0" borderId="13" xfId="2" applyFont="1" applyBorder="1" applyAlignment="1">
      <alignment vertical="center"/>
    </xf>
    <xf numFmtId="38" fontId="36" fillId="0" borderId="14" xfId="3" applyFont="1" applyFill="1" applyBorder="1" applyAlignment="1" applyProtection="1">
      <alignment vertical="center"/>
    </xf>
    <xf numFmtId="38" fontId="9" fillId="0" borderId="12" xfId="2" applyNumberFormat="1" applyFont="1" applyBorder="1" applyAlignment="1">
      <alignment vertical="center"/>
    </xf>
    <xf numFmtId="38" fontId="33" fillId="0" borderId="33" xfId="3" applyFont="1" applyFill="1" applyBorder="1" applyAlignment="1">
      <alignment vertical="center"/>
    </xf>
    <xf numFmtId="38" fontId="27" fillId="0" borderId="0" xfId="3" applyFont="1" applyFill="1" applyBorder="1" applyAlignment="1">
      <alignment vertical="center"/>
    </xf>
    <xf numFmtId="38" fontId="33" fillId="0" borderId="40" xfId="3" applyFont="1" applyFill="1" applyBorder="1" applyAlignment="1">
      <alignment vertical="center"/>
    </xf>
    <xf numFmtId="0" fontId="9" fillId="0" borderId="41" xfId="2" applyFont="1" applyBorder="1" applyAlignment="1">
      <alignment vertical="center" shrinkToFit="1"/>
    </xf>
    <xf numFmtId="38" fontId="2" fillId="0" borderId="133" xfId="3" applyFont="1" applyFill="1" applyBorder="1" applyAlignment="1" applyProtection="1">
      <alignment vertical="center"/>
      <protection locked="0"/>
    </xf>
    <xf numFmtId="38" fontId="33" fillId="0" borderId="127" xfId="3" applyFont="1" applyFill="1" applyBorder="1" applyAlignment="1">
      <alignment vertical="center"/>
    </xf>
    <xf numFmtId="38" fontId="2" fillId="0" borderId="6" xfId="3" applyFont="1" applyFill="1" applyBorder="1" applyAlignment="1">
      <alignment vertical="center"/>
    </xf>
    <xf numFmtId="38" fontId="1" fillId="0" borderId="0" xfId="3" applyFont="1" applyFill="1" applyBorder="1" applyAlignment="1">
      <alignment vertical="center"/>
    </xf>
    <xf numFmtId="38" fontId="33" fillId="0" borderId="120" xfId="3" applyFont="1" applyFill="1" applyBorder="1" applyAlignment="1">
      <alignment vertical="center"/>
    </xf>
    <xf numFmtId="38" fontId="1" fillId="0" borderId="134" xfId="3" applyFont="1" applyFill="1" applyBorder="1" applyAlignment="1">
      <alignment vertical="center"/>
    </xf>
    <xf numFmtId="38" fontId="2" fillId="0" borderId="0" xfId="3" applyFont="1" applyFill="1" applyBorder="1" applyAlignment="1">
      <alignment vertical="center"/>
    </xf>
    <xf numFmtId="0" fontId="27" fillId="0" borderId="97" xfId="2" applyFont="1" applyBorder="1" applyAlignment="1">
      <alignment vertical="center"/>
    </xf>
    <xf numFmtId="0" fontId="1" fillId="0" borderId="97" xfId="2" applyBorder="1" applyAlignment="1">
      <alignment vertical="center"/>
    </xf>
    <xf numFmtId="38" fontId="33" fillId="0" borderId="0" xfId="3" applyFont="1" applyFill="1" applyAlignment="1">
      <alignment vertical="center"/>
    </xf>
    <xf numFmtId="38" fontId="27" fillId="0" borderId="0" xfId="3" applyFont="1" applyFill="1" applyAlignment="1">
      <alignment vertical="center"/>
    </xf>
    <xf numFmtId="38" fontId="2" fillId="0" borderId="0" xfId="3" applyFont="1" applyFill="1" applyAlignment="1">
      <alignment vertical="center"/>
    </xf>
    <xf numFmtId="0" fontId="9" fillId="0" borderId="118" xfId="2" applyFont="1" applyBorder="1" applyAlignment="1">
      <alignment vertical="center" shrinkToFit="1"/>
    </xf>
    <xf numFmtId="38" fontId="33" fillId="0" borderId="0" xfId="3" applyFont="1" applyFill="1" applyBorder="1" applyAlignment="1">
      <alignment vertical="center"/>
    </xf>
    <xf numFmtId="38" fontId="16" fillId="0" borderId="0" xfId="3" applyFont="1" applyFill="1" applyBorder="1" applyAlignment="1">
      <alignment vertical="center"/>
    </xf>
    <xf numFmtId="0" fontId="16" fillId="0" borderId="131" xfId="2" applyFont="1" applyBorder="1" applyAlignment="1">
      <alignment vertical="center"/>
    </xf>
    <xf numFmtId="38" fontId="36" fillId="0" borderId="98" xfId="3" applyFont="1" applyFill="1" applyBorder="1" applyAlignment="1">
      <alignment vertical="center"/>
    </xf>
    <xf numFmtId="38" fontId="36" fillId="0" borderId="131" xfId="3" applyFont="1" applyFill="1" applyBorder="1" applyAlignment="1">
      <alignment vertical="center"/>
    </xf>
    <xf numFmtId="38" fontId="36" fillId="0" borderId="14" xfId="3" applyFont="1" applyFill="1" applyBorder="1" applyAlignment="1">
      <alignment vertical="center"/>
    </xf>
    <xf numFmtId="38" fontId="33" fillId="0" borderId="43" xfId="3" applyFont="1" applyFill="1" applyBorder="1" applyAlignment="1">
      <alignment vertical="center"/>
    </xf>
    <xf numFmtId="0" fontId="27" fillId="0" borderId="104" xfId="2" applyFont="1" applyBorder="1" applyAlignment="1">
      <alignment horizontal="center" vertical="center" shrinkToFit="1"/>
    </xf>
    <xf numFmtId="38" fontId="27" fillId="0" borderId="105" xfId="3" applyFont="1" applyFill="1" applyBorder="1" applyAlignment="1">
      <alignment horizontal="center" vertical="center"/>
    </xf>
    <xf numFmtId="38" fontId="27" fillId="0" borderId="106" xfId="3" applyFont="1" applyFill="1" applyBorder="1" applyAlignment="1">
      <alignment horizontal="center" vertical="center"/>
    </xf>
    <xf numFmtId="38" fontId="33" fillId="0" borderId="140" xfId="3" applyFont="1" applyFill="1" applyBorder="1" applyAlignment="1">
      <alignment vertical="center"/>
    </xf>
    <xf numFmtId="183" fontId="9" fillId="4" borderId="34" xfId="2" applyNumberFormat="1" applyFont="1" applyFill="1" applyBorder="1" applyAlignment="1">
      <alignment vertical="center" shrinkToFit="1"/>
    </xf>
    <xf numFmtId="38" fontId="2" fillId="0" borderId="143" xfId="3" applyFont="1" applyFill="1" applyBorder="1" applyAlignment="1" applyProtection="1">
      <alignment vertical="center"/>
      <protection locked="0"/>
    </xf>
    <xf numFmtId="0" fontId="43" fillId="0" borderId="0" xfId="2" applyFont="1" applyAlignment="1">
      <alignment vertical="center"/>
    </xf>
    <xf numFmtId="38" fontId="43" fillId="0" borderId="0" xfId="3" applyFont="1" applyFill="1" applyBorder="1" applyAlignment="1">
      <alignment vertical="center"/>
    </xf>
    <xf numFmtId="0" fontId="44" fillId="0" borderId="0" xfId="2" applyFont="1" applyAlignment="1">
      <alignment vertical="center"/>
    </xf>
    <xf numFmtId="38" fontId="16" fillId="0" borderId="0" xfId="3" applyFont="1" applyFill="1" applyAlignment="1">
      <alignment vertical="center"/>
    </xf>
    <xf numFmtId="0" fontId="33" fillId="0" borderId="0" xfId="2" applyFont="1" applyAlignment="1">
      <alignment vertical="center"/>
    </xf>
    <xf numFmtId="38" fontId="27" fillId="0" borderId="12" xfId="3" applyFont="1" applyFill="1" applyBorder="1" applyAlignment="1" applyProtection="1">
      <alignment vertical="center"/>
    </xf>
    <xf numFmtId="38" fontId="2" fillId="0" borderId="12" xfId="3" applyFont="1" applyFill="1" applyBorder="1" applyAlignment="1" applyProtection="1">
      <alignment vertical="center"/>
    </xf>
    <xf numFmtId="0" fontId="27" fillId="0" borderId="144" xfId="2" applyFont="1" applyBorder="1" applyAlignment="1">
      <alignment horizontal="center" vertical="center"/>
    </xf>
    <xf numFmtId="0" fontId="27" fillId="0" borderId="146" xfId="2" applyFont="1" applyBorder="1" applyAlignment="1">
      <alignment horizontal="center" vertical="center"/>
    </xf>
    <xf numFmtId="38" fontId="33" fillId="0" borderId="91" xfId="3" applyFont="1" applyFill="1" applyBorder="1" applyAlignment="1" applyProtection="1">
      <alignment vertical="center"/>
    </xf>
    <xf numFmtId="38" fontId="2" fillId="0" borderId="149" xfId="3" applyFont="1" applyFill="1" applyBorder="1" applyAlignment="1" applyProtection="1">
      <alignment vertical="center"/>
      <protection locked="0"/>
    </xf>
    <xf numFmtId="38" fontId="2" fillId="0" borderId="150" xfId="3" applyFont="1" applyFill="1" applyBorder="1" applyAlignment="1" applyProtection="1">
      <alignment vertical="center"/>
      <protection locked="0"/>
    </xf>
    <xf numFmtId="38" fontId="2" fillId="0" borderId="116" xfId="3" applyFont="1" applyFill="1" applyBorder="1" applyAlignment="1" applyProtection="1">
      <alignment vertical="center"/>
      <protection locked="0"/>
    </xf>
    <xf numFmtId="38" fontId="2" fillId="0" borderId="151" xfId="3" applyFont="1" applyFill="1" applyBorder="1" applyAlignment="1" applyProtection="1">
      <alignment vertical="center"/>
      <protection locked="0"/>
    </xf>
    <xf numFmtId="38" fontId="33" fillId="0" borderId="153" xfId="3" applyFont="1" applyFill="1" applyBorder="1" applyAlignment="1" applyProtection="1">
      <alignment vertical="center"/>
    </xf>
    <xf numFmtId="38" fontId="2" fillId="0" borderId="154" xfId="3" applyFont="1" applyFill="1" applyBorder="1" applyAlignment="1" applyProtection="1">
      <alignment vertical="center"/>
      <protection locked="0"/>
    </xf>
    <xf numFmtId="38" fontId="33" fillId="0" borderId="77" xfId="3" applyFont="1" applyFill="1" applyBorder="1" applyAlignment="1" applyProtection="1">
      <alignment vertical="center"/>
    </xf>
    <xf numFmtId="0" fontId="9" fillId="4" borderId="40" xfId="2" applyFont="1" applyFill="1" applyBorder="1" applyAlignment="1">
      <alignment vertical="center" shrinkToFit="1"/>
    </xf>
    <xf numFmtId="38" fontId="33" fillId="0" borderId="117" xfId="3" applyFont="1" applyFill="1" applyBorder="1" applyAlignment="1" applyProtection="1">
      <alignment vertical="center"/>
    </xf>
    <xf numFmtId="0" fontId="1" fillId="0" borderId="155" xfId="2" applyBorder="1" applyAlignment="1">
      <alignment vertical="center"/>
    </xf>
    <xf numFmtId="0" fontId="1" fillId="0" borderId="156" xfId="2" applyBorder="1" applyAlignment="1">
      <alignment vertical="center"/>
    </xf>
    <xf numFmtId="0" fontId="9" fillId="0" borderId="157" xfId="2" applyFont="1" applyBorder="1" applyAlignment="1">
      <alignment vertical="center"/>
    </xf>
    <xf numFmtId="38" fontId="33" fillId="0" borderId="158" xfId="3" applyFont="1" applyFill="1" applyBorder="1" applyAlignment="1" applyProtection="1">
      <alignment vertical="center"/>
    </xf>
    <xf numFmtId="38" fontId="2" fillId="0" borderId="128" xfId="3" applyFont="1" applyFill="1" applyBorder="1" applyAlignment="1">
      <alignment vertical="center"/>
    </xf>
    <xf numFmtId="38" fontId="2" fillId="0" borderId="12" xfId="3" applyFont="1" applyFill="1" applyBorder="1" applyAlignment="1">
      <alignment vertical="center"/>
    </xf>
    <xf numFmtId="38" fontId="27" fillId="0" borderId="110" xfId="3" applyFont="1" applyFill="1" applyBorder="1" applyAlignment="1">
      <alignment horizontal="center" vertical="center"/>
    </xf>
    <xf numFmtId="38" fontId="2" fillId="0" borderId="160" xfId="3" applyFont="1" applyFill="1" applyBorder="1" applyAlignment="1" applyProtection="1">
      <alignment vertical="center"/>
      <protection locked="0"/>
    </xf>
    <xf numFmtId="0" fontId="9" fillId="4" borderId="118" xfId="2" applyFont="1" applyFill="1" applyBorder="1" applyAlignment="1">
      <alignment vertical="center" shrinkToFit="1"/>
    </xf>
    <xf numFmtId="38" fontId="33" fillId="0" borderId="129" xfId="3" applyFont="1" applyFill="1" applyBorder="1" applyAlignment="1" applyProtection="1">
      <alignment vertical="center"/>
    </xf>
    <xf numFmtId="38" fontId="2" fillId="0" borderId="162" xfId="3" applyFont="1" applyFill="1" applyBorder="1" applyAlignment="1" applyProtection="1">
      <alignment vertical="center"/>
      <protection locked="0"/>
    </xf>
    <xf numFmtId="0" fontId="16" fillId="0" borderId="135" xfId="2" applyFont="1" applyBorder="1" applyAlignment="1">
      <alignment vertical="center"/>
    </xf>
    <xf numFmtId="0" fontId="24" fillId="0" borderId="135" xfId="2" applyFont="1" applyBorder="1" applyAlignment="1">
      <alignment vertical="center"/>
    </xf>
    <xf numFmtId="184" fontId="15" fillId="0" borderId="0" xfId="2" applyNumberFormat="1" applyFont="1" applyAlignment="1">
      <alignment vertical="center"/>
    </xf>
    <xf numFmtId="0" fontId="27" fillId="0" borderId="55" xfId="2" applyFont="1" applyBorder="1" applyAlignment="1">
      <alignment horizontal="center" vertical="center"/>
    </xf>
    <xf numFmtId="0" fontId="27" fillId="0" borderId="55" xfId="2" applyFont="1" applyBorder="1" applyAlignment="1">
      <alignment vertical="center"/>
    </xf>
    <xf numFmtId="0" fontId="27" fillId="0" borderId="131" xfId="2" applyFont="1" applyBorder="1" applyAlignment="1">
      <alignment vertical="center"/>
    </xf>
    <xf numFmtId="38" fontId="27" fillId="0" borderId="55" xfId="3" applyFont="1" applyFill="1" applyBorder="1" applyAlignment="1">
      <alignment vertical="center"/>
    </xf>
    <xf numFmtId="183" fontId="9" fillId="0" borderId="141" xfId="2" applyNumberFormat="1" applyFont="1" applyBorder="1" applyAlignment="1">
      <alignment vertical="center" shrinkToFit="1"/>
    </xf>
    <xf numFmtId="183" fontId="9" fillId="0" borderId="163" xfId="2" applyNumberFormat="1" applyFont="1" applyBorder="1" applyAlignment="1">
      <alignment vertical="center" shrinkToFit="1"/>
    </xf>
    <xf numFmtId="38" fontId="33" fillId="0" borderId="91" xfId="3" applyFont="1" applyFill="1" applyBorder="1" applyAlignment="1">
      <alignment vertical="center"/>
    </xf>
    <xf numFmtId="183" fontId="9" fillId="0" borderId="164" xfId="2" applyNumberFormat="1" applyFont="1" applyBorder="1" applyAlignment="1">
      <alignment vertical="center" shrinkToFit="1"/>
    </xf>
    <xf numFmtId="38" fontId="33" fillId="0" borderId="122" xfId="3" applyFont="1" applyFill="1" applyBorder="1" applyAlignment="1">
      <alignment vertical="center"/>
    </xf>
    <xf numFmtId="183" fontId="9" fillId="0" borderId="167" xfId="2" applyNumberFormat="1" applyFont="1" applyBorder="1" applyAlignment="1">
      <alignment vertical="center" shrinkToFit="1"/>
    </xf>
    <xf numFmtId="38" fontId="33" fillId="0" borderId="168" xfId="3" applyFont="1" applyFill="1" applyBorder="1" applyAlignment="1">
      <alignment vertical="center"/>
    </xf>
    <xf numFmtId="38" fontId="2" fillId="0" borderId="169" xfId="3" applyFont="1" applyFill="1" applyBorder="1" applyAlignment="1" applyProtection="1">
      <alignment vertical="center"/>
      <protection locked="0"/>
    </xf>
    <xf numFmtId="185" fontId="27" fillId="0" borderId="0" xfId="2" applyNumberFormat="1" applyFont="1" applyAlignment="1">
      <alignment vertical="center"/>
    </xf>
    <xf numFmtId="38" fontId="27" fillId="0" borderId="109" xfId="3" applyFont="1" applyFill="1" applyBorder="1" applyAlignment="1">
      <alignment horizontal="center" vertical="center"/>
    </xf>
    <xf numFmtId="38" fontId="33" fillId="0" borderId="0" xfId="3" applyFont="1" applyFill="1" applyAlignment="1" applyProtection="1">
      <alignment vertical="center"/>
    </xf>
    <xf numFmtId="38" fontId="41" fillId="0" borderId="0" xfId="3" applyFont="1" applyFill="1" applyAlignment="1">
      <alignment vertical="center"/>
    </xf>
    <xf numFmtId="0" fontId="36" fillId="0" borderId="0" xfId="2" applyFont="1" applyAlignment="1">
      <alignment vertical="center"/>
    </xf>
    <xf numFmtId="38" fontId="34" fillId="0" borderId="0" xfId="2" applyNumberFormat="1" applyFont="1" applyAlignment="1">
      <alignment vertical="center"/>
    </xf>
    <xf numFmtId="38" fontId="2" fillId="0" borderId="178" xfId="3" applyFont="1" applyFill="1" applyBorder="1" applyAlignment="1" applyProtection="1">
      <alignment vertical="center"/>
      <protection locked="0"/>
    </xf>
    <xf numFmtId="0" fontId="16" fillId="0" borderId="55" xfId="2" applyFont="1" applyBorder="1" applyAlignment="1">
      <alignment vertical="center"/>
    </xf>
    <xf numFmtId="38" fontId="1" fillId="0" borderId="0" xfId="3" applyFont="1" applyFill="1" applyAlignment="1">
      <alignment vertical="center"/>
    </xf>
    <xf numFmtId="38" fontId="34" fillId="0" borderId="0" xfId="3" applyFont="1" applyFill="1" applyAlignment="1">
      <alignment vertical="center"/>
    </xf>
    <xf numFmtId="38" fontId="1" fillId="0" borderId="162" xfId="3" applyFont="1" applyFill="1" applyBorder="1" applyAlignment="1">
      <alignment vertical="center" shrinkToFit="1"/>
    </xf>
    <xf numFmtId="0" fontId="34" fillId="0" borderId="0" xfId="2" applyFont="1" applyAlignment="1">
      <alignment vertical="center"/>
    </xf>
    <xf numFmtId="0" fontId="36" fillId="0" borderId="97" xfId="2" applyFont="1" applyBorder="1" applyAlignment="1">
      <alignment vertical="center"/>
    </xf>
    <xf numFmtId="0" fontId="17" fillId="0" borderId="0" xfId="2" applyFont="1" applyAlignment="1">
      <alignment vertical="center"/>
    </xf>
    <xf numFmtId="0" fontId="46" fillId="0" borderId="0" xfId="2" applyFont="1" applyAlignment="1">
      <alignment vertical="center"/>
    </xf>
    <xf numFmtId="0" fontId="27" fillId="0" borderId="105" xfId="2" applyFont="1" applyBorder="1" applyAlignment="1">
      <alignment horizontal="center" vertical="center" shrinkToFit="1"/>
    </xf>
    <xf numFmtId="38" fontId="9" fillId="0" borderId="0" xfId="3" applyFont="1" applyFill="1" applyAlignment="1">
      <alignment vertical="center"/>
    </xf>
    <xf numFmtId="38" fontId="1" fillId="0" borderId="0" xfId="3" applyFont="1" applyFill="1" applyAlignment="1" applyProtection="1">
      <alignment vertical="center"/>
    </xf>
    <xf numFmtId="38" fontId="1" fillId="0" borderId="0" xfId="3" applyFont="1" applyFill="1" applyBorder="1" applyAlignment="1">
      <alignment vertical="center" shrinkToFit="1"/>
    </xf>
    <xf numFmtId="183" fontId="9" fillId="4" borderId="118" xfId="2" applyNumberFormat="1" applyFont="1" applyFill="1" applyBorder="1" applyAlignment="1">
      <alignment vertical="center" shrinkToFit="1"/>
    </xf>
    <xf numFmtId="38" fontId="27" fillId="0" borderId="0" xfId="2" applyNumberFormat="1" applyFont="1" applyAlignment="1">
      <alignment vertical="center"/>
    </xf>
    <xf numFmtId="38" fontId="9" fillId="0" borderId="0" xfId="3" applyFont="1" applyFill="1" applyBorder="1" applyAlignment="1">
      <alignment vertical="center"/>
    </xf>
    <xf numFmtId="38" fontId="36" fillId="0" borderId="15" xfId="3" applyFont="1" applyFill="1" applyBorder="1" applyAlignment="1">
      <alignment vertical="center"/>
    </xf>
    <xf numFmtId="0" fontId="47" fillId="0" borderId="0" xfId="2" applyFont="1" applyAlignment="1">
      <alignment vertical="center"/>
    </xf>
    <xf numFmtId="0" fontId="16" fillId="0" borderId="12" xfId="2" applyFont="1" applyBorder="1" applyAlignment="1">
      <alignment horizontal="right" vertical="center"/>
    </xf>
    <xf numFmtId="38" fontId="33" fillId="0" borderId="12" xfId="3" applyFont="1" applyFill="1" applyBorder="1" applyAlignment="1">
      <alignment vertical="center"/>
    </xf>
    <xf numFmtId="38" fontId="33" fillId="0" borderId="77" xfId="3" applyFont="1" applyFill="1" applyBorder="1" applyAlignment="1">
      <alignment vertical="center"/>
    </xf>
    <xf numFmtId="38" fontId="33" fillId="0" borderId="119" xfId="3" applyFont="1" applyFill="1" applyBorder="1" applyAlignment="1">
      <alignment vertical="center"/>
    </xf>
    <xf numFmtId="38" fontId="33" fillId="0" borderId="158" xfId="3" applyFont="1" applyFill="1" applyBorder="1" applyAlignment="1">
      <alignment vertical="center"/>
    </xf>
    <xf numFmtId="38" fontId="33" fillId="0" borderId="117" xfId="3" applyFont="1" applyFill="1" applyBorder="1" applyAlignment="1">
      <alignment vertical="center"/>
    </xf>
    <xf numFmtId="0" fontId="1" fillId="0" borderId="180" xfId="2" applyBorder="1" applyAlignment="1">
      <alignment vertical="center"/>
    </xf>
    <xf numFmtId="0" fontId="1" fillId="0" borderId="181" xfId="2" applyBorder="1" applyAlignment="1">
      <alignment vertical="center"/>
    </xf>
    <xf numFmtId="0" fontId="9" fillId="0" borderId="182" xfId="2" applyFont="1" applyBorder="1" applyAlignment="1">
      <alignment vertical="center"/>
    </xf>
    <xf numFmtId="38" fontId="33" fillId="0" borderId="43" xfId="3" applyFont="1" applyFill="1" applyBorder="1" applyAlignment="1">
      <alignment vertical="center" shrinkToFit="1"/>
    </xf>
    <xf numFmtId="38" fontId="33" fillId="0" borderId="40" xfId="3" applyFont="1" applyFill="1" applyBorder="1" applyAlignment="1">
      <alignment vertical="center" shrinkToFit="1"/>
    </xf>
    <xf numFmtId="38" fontId="9" fillId="0" borderId="12" xfId="3" applyFont="1" applyFill="1" applyBorder="1" applyAlignment="1">
      <alignment vertical="center"/>
    </xf>
    <xf numFmtId="38" fontId="33" fillId="0" borderId="43" xfId="3" applyFont="1" applyFill="1" applyBorder="1" applyAlignment="1" applyProtection="1">
      <alignment vertical="center" shrinkToFit="1"/>
    </xf>
    <xf numFmtId="183" fontId="9" fillId="4" borderId="44" xfId="2" applyNumberFormat="1" applyFont="1" applyFill="1" applyBorder="1" applyAlignment="1">
      <alignment vertical="center" shrinkToFit="1"/>
    </xf>
    <xf numFmtId="38" fontId="33" fillId="0" borderId="122" xfId="3" applyFont="1" applyFill="1" applyBorder="1" applyAlignment="1">
      <alignment vertical="center" shrinkToFit="1"/>
    </xf>
    <xf numFmtId="38" fontId="1" fillId="0" borderId="183" xfId="3" applyFont="1" applyFill="1" applyBorder="1" applyAlignment="1">
      <alignment vertical="center" shrinkToFit="1"/>
    </xf>
    <xf numFmtId="38" fontId="33" fillId="0" borderId="40" xfId="3" applyFont="1" applyFill="1" applyBorder="1" applyAlignment="1" applyProtection="1">
      <alignment vertical="center" shrinkToFit="1"/>
    </xf>
    <xf numFmtId="0" fontId="21" fillId="0" borderId="0" xfId="1" quotePrefix="1" applyFont="1" applyFill="1" applyBorder="1" applyAlignment="1" applyProtection="1">
      <alignment vertical="center"/>
    </xf>
    <xf numFmtId="181" fontId="1" fillId="0" borderId="0" xfId="2" applyNumberFormat="1" applyAlignment="1">
      <alignment vertical="center"/>
    </xf>
    <xf numFmtId="49" fontId="24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38" fontId="33" fillId="0" borderId="81" xfId="3" applyFont="1" applyFill="1" applyBorder="1" applyAlignment="1" applyProtection="1">
      <alignment vertical="center"/>
    </xf>
    <xf numFmtId="0" fontId="27" fillId="0" borderId="185" xfId="2" applyFont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9" fillId="0" borderId="44" xfId="2" applyFont="1" applyBorder="1" applyAlignment="1">
      <alignment vertical="center" shrinkToFit="1"/>
    </xf>
    <xf numFmtId="0" fontId="9" fillId="0" borderId="138" xfId="2" applyFont="1" applyBorder="1" applyAlignment="1">
      <alignment vertical="center" shrinkToFit="1"/>
    </xf>
    <xf numFmtId="183" fontId="9" fillId="0" borderId="147" xfId="2" applyNumberFormat="1" applyFont="1" applyBorder="1" applyAlignment="1">
      <alignment vertical="center" shrinkToFit="1"/>
    </xf>
    <xf numFmtId="183" fontId="9" fillId="0" borderId="140" xfId="2" applyNumberFormat="1" applyFont="1" applyBorder="1" applyAlignment="1">
      <alignment vertical="center" shrinkToFit="1"/>
    </xf>
    <xf numFmtId="0" fontId="9" fillId="0" borderId="159" xfId="2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183" fontId="9" fillId="0" borderId="152" xfId="2" applyNumberFormat="1" applyFont="1" applyBorder="1" applyAlignment="1">
      <alignment vertical="center" shrinkToFit="1"/>
    </xf>
    <xf numFmtId="0" fontId="9" fillId="0" borderId="40" xfId="2" applyFont="1" applyBorder="1" applyAlignment="1">
      <alignment vertical="center" shrinkToFit="1"/>
    </xf>
    <xf numFmtId="183" fontId="9" fillId="0" borderId="138" xfId="2" applyNumberFormat="1" applyFont="1" applyBorder="1" applyAlignment="1">
      <alignment vertical="center" shrinkToFit="1"/>
    </xf>
    <xf numFmtId="0" fontId="9" fillId="0" borderId="120" xfId="2" applyFont="1" applyBorder="1" applyAlignment="1">
      <alignment vertical="center" shrinkToFit="1"/>
    </xf>
    <xf numFmtId="183" fontId="9" fillId="0" borderId="153" xfId="2" applyNumberFormat="1" applyFont="1" applyBorder="1" applyAlignment="1">
      <alignment vertical="center" shrinkToFit="1"/>
    </xf>
    <xf numFmtId="183" fontId="9" fillId="0" borderId="159" xfId="2" applyNumberFormat="1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38" fontId="33" fillId="0" borderId="43" xfId="3" applyFont="1" applyFill="1" applyBorder="1" applyAlignment="1" applyProtection="1">
      <alignment vertical="center"/>
    </xf>
    <xf numFmtId="183" fontId="9" fillId="6" borderId="97" xfId="2" applyNumberFormat="1" applyFont="1" applyFill="1" applyBorder="1" applyAlignment="1">
      <alignment vertical="center" shrinkToFit="1"/>
    </xf>
    <xf numFmtId="38" fontId="33" fillId="6" borderId="97" xfId="3" applyFont="1" applyFill="1" applyBorder="1" applyAlignment="1" applyProtection="1">
      <alignment vertical="center"/>
    </xf>
    <xf numFmtId="183" fontId="9" fillId="6" borderId="0" xfId="2" applyNumberFormat="1" applyFont="1" applyFill="1" applyAlignment="1">
      <alignment vertical="center" shrinkToFit="1"/>
    </xf>
    <xf numFmtId="38" fontId="33" fillId="6" borderId="0" xfId="3" applyFont="1" applyFill="1" applyBorder="1" applyAlignment="1" applyProtection="1">
      <alignment vertical="center"/>
    </xf>
    <xf numFmtId="0" fontId="27" fillId="0" borderId="104" xfId="2" applyFont="1" applyBorder="1" applyAlignment="1">
      <alignment horizontal="center" vertical="center"/>
    </xf>
    <xf numFmtId="0" fontId="24" fillId="0" borderId="0" xfId="2" applyFont="1" applyAlignment="1">
      <alignment vertical="center" shrinkToFit="1"/>
    </xf>
    <xf numFmtId="183" fontId="9" fillId="0" borderId="0" xfId="2" applyNumberFormat="1" applyFont="1" applyAlignment="1">
      <alignment vertical="center" shrinkToFit="1"/>
    </xf>
    <xf numFmtId="0" fontId="49" fillId="7" borderId="55" xfId="2" applyFont="1" applyFill="1" applyBorder="1" applyAlignment="1">
      <alignment vertical="center" shrinkToFit="1"/>
    </xf>
    <xf numFmtId="0" fontId="49" fillId="7" borderId="0" xfId="2" applyFont="1" applyFill="1" applyAlignment="1">
      <alignment vertical="center" shrinkToFit="1"/>
    </xf>
    <xf numFmtId="0" fontId="16" fillId="6" borderId="0" xfId="2" applyFont="1" applyFill="1" applyAlignment="1">
      <alignment vertical="center" shrinkToFit="1"/>
    </xf>
    <xf numFmtId="0" fontId="1" fillId="6" borderId="0" xfId="2" applyFill="1" applyAlignment="1">
      <alignment vertical="center"/>
    </xf>
    <xf numFmtId="0" fontId="51" fillId="7" borderId="0" xfId="2" applyFont="1" applyFill="1" applyAlignment="1">
      <alignment vertical="center"/>
    </xf>
    <xf numFmtId="0" fontId="50" fillId="7" borderId="0" xfId="2" applyFont="1" applyFill="1" applyAlignment="1">
      <alignment vertical="center"/>
    </xf>
    <xf numFmtId="0" fontId="1" fillId="7" borderId="0" xfId="2" applyFill="1" applyAlignment="1">
      <alignment vertical="center"/>
    </xf>
    <xf numFmtId="0" fontId="52" fillId="0" borderId="0" xfId="0" applyFont="1">
      <alignment vertical="center"/>
    </xf>
    <xf numFmtId="0" fontId="27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9" fillId="0" borderId="195" xfId="2" applyFont="1" applyBorder="1" applyAlignment="1">
      <alignment vertical="center"/>
    </xf>
    <xf numFmtId="0" fontId="27" fillId="0" borderId="204" xfId="2" applyFont="1" applyBorder="1" applyAlignment="1">
      <alignment vertical="center"/>
    </xf>
    <xf numFmtId="0" fontId="27" fillId="7" borderId="0" xfId="2" applyFont="1" applyFill="1" applyAlignment="1">
      <alignment vertical="center"/>
    </xf>
    <xf numFmtId="0" fontId="53" fillId="0" borderId="0" xfId="0" applyFont="1">
      <alignment vertical="center"/>
    </xf>
    <xf numFmtId="0" fontId="9" fillId="6" borderId="0" xfId="2" applyFont="1" applyFill="1" applyAlignment="1">
      <alignment vertical="center"/>
    </xf>
    <xf numFmtId="183" fontId="9" fillId="8" borderId="41" xfId="2" applyNumberFormat="1" applyFont="1" applyFill="1" applyBorder="1" applyAlignment="1">
      <alignment vertical="center" shrinkToFit="1"/>
    </xf>
    <xf numFmtId="38" fontId="36" fillId="0" borderId="131" xfId="3" applyFont="1" applyFill="1" applyBorder="1" applyAlignment="1" applyProtection="1">
      <alignment vertical="center"/>
    </xf>
    <xf numFmtId="0" fontId="16" fillId="7" borderId="96" xfId="2" applyFont="1" applyFill="1" applyBorder="1" applyAlignment="1">
      <alignment vertical="center" shrinkToFit="1"/>
    </xf>
    <xf numFmtId="0" fontId="16" fillId="7" borderId="97" xfId="2" applyFont="1" applyFill="1" applyBorder="1" applyAlignment="1">
      <alignment vertical="center" shrinkToFit="1"/>
    </xf>
    <xf numFmtId="183" fontId="9" fillId="3" borderId="40" xfId="2" applyNumberFormat="1" applyFont="1" applyFill="1" applyBorder="1" applyAlignment="1">
      <alignment vertical="center" shrinkToFit="1"/>
    </xf>
    <xf numFmtId="183" fontId="9" fillId="0" borderId="50" xfId="2" applyNumberFormat="1" applyFont="1" applyBorder="1" applyAlignment="1">
      <alignment vertical="center" shrinkToFit="1"/>
    </xf>
    <xf numFmtId="183" fontId="9" fillId="4" borderId="40" xfId="2" applyNumberFormat="1" applyFont="1" applyFill="1" applyBorder="1" applyAlignment="1">
      <alignment vertical="center" shrinkToFit="1"/>
    </xf>
    <xf numFmtId="0" fontId="9" fillId="3" borderId="40" xfId="2" applyFont="1" applyFill="1" applyBorder="1" applyAlignment="1">
      <alignment vertical="center" shrinkToFit="1"/>
    </xf>
    <xf numFmtId="38" fontId="2" fillId="0" borderId="80" xfId="3" applyFont="1" applyFill="1" applyBorder="1" applyAlignment="1" applyProtection="1">
      <alignment vertical="center"/>
      <protection locked="0"/>
    </xf>
    <xf numFmtId="38" fontId="33" fillId="0" borderId="119" xfId="3" applyFont="1" applyFill="1" applyBorder="1" applyAlignment="1" applyProtection="1">
      <alignment vertical="center"/>
    </xf>
    <xf numFmtId="38" fontId="2" fillId="0" borderId="207" xfId="3" applyFont="1" applyFill="1" applyBorder="1" applyAlignment="1" applyProtection="1">
      <alignment vertical="center"/>
      <protection locked="0"/>
    </xf>
    <xf numFmtId="0" fontId="27" fillId="6" borderId="0" xfId="2" applyFont="1" applyFill="1" applyAlignment="1">
      <alignment vertical="center"/>
    </xf>
    <xf numFmtId="0" fontId="8" fillId="6" borderId="0" xfId="2" applyFont="1" applyFill="1" applyAlignment="1">
      <alignment vertical="center"/>
    </xf>
    <xf numFmtId="38" fontId="2" fillId="6" borderId="0" xfId="3" applyFont="1" applyFill="1" applyAlignment="1">
      <alignment vertical="center"/>
    </xf>
    <xf numFmtId="0" fontId="17" fillId="6" borderId="0" xfId="2" applyFont="1" applyFill="1" applyAlignment="1">
      <alignment vertical="center"/>
    </xf>
    <xf numFmtId="38" fontId="41" fillId="6" borderId="0" xfId="3" applyFont="1" applyFill="1" applyAlignment="1">
      <alignment vertical="center"/>
    </xf>
    <xf numFmtId="0" fontId="40" fillId="6" borderId="0" xfId="2" applyFont="1" applyFill="1" applyAlignment="1">
      <alignment vertical="center"/>
    </xf>
    <xf numFmtId="38" fontId="1" fillId="6" borderId="0" xfId="3" applyFont="1" applyFill="1" applyAlignment="1">
      <alignment vertical="center"/>
    </xf>
    <xf numFmtId="0" fontId="16" fillId="6" borderId="0" xfId="2" applyFont="1" applyFill="1" applyAlignment="1">
      <alignment vertical="center"/>
    </xf>
    <xf numFmtId="0" fontId="9" fillId="6" borderId="41" xfId="2" applyFont="1" applyFill="1" applyBorder="1" applyAlignment="1">
      <alignment vertical="center" shrinkToFit="1"/>
    </xf>
    <xf numFmtId="38" fontId="33" fillId="6" borderId="40" xfId="3" applyFont="1" applyFill="1" applyBorder="1" applyAlignment="1" applyProtection="1">
      <alignment vertical="center"/>
    </xf>
    <xf numFmtId="183" fontId="9" fillId="6" borderId="41" xfId="2" applyNumberFormat="1" applyFont="1" applyFill="1" applyBorder="1" applyAlignment="1">
      <alignment vertical="center" shrinkToFit="1"/>
    </xf>
    <xf numFmtId="0" fontId="9" fillId="8" borderId="41" xfId="2" applyFont="1" applyFill="1" applyBorder="1" applyAlignment="1">
      <alignment vertical="center" shrinkToFit="1"/>
    </xf>
    <xf numFmtId="0" fontId="27" fillId="0" borderId="208" xfId="2" applyFont="1" applyBorder="1" applyAlignment="1">
      <alignment vertical="center"/>
    </xf>
    <xf numFmtId="38" fontId="55" fillId="9" borderId="13" xfId="4" applyFont="1" applyFill="1" applyBorder="1" applyAlignment="1">
      <alignment horizontal="right" vertical="center"/>
    </xf>
    <xf numFmtId="38" fontId="2" fillId="6" borderId="0" xfId="3" applyFont="1" applyFill="1" applyBorder="1" applyAlignment="1" applyProtection="1">
      <alignment vertical="center"/>
    </xf>
    <xf numFmtId="0" fontId="16" fillId="2" borderId="0" xfId="2" applyFont="1" applyFill="1" applyAlignment="1">
      <alignment vertical="center"/>
    </xf>
    <xf numFmtId="0" fontId="16" fillId="0" borderId="209" xfId="2" applyFont="1" applyBorder="1" applyAlignment="1">
      <alignment vertical="center"/>
    </xf>
    <xf numFmtId="38" fontId="2" fillId="0" borderId="211" xfId="2" applyNumberFormat="1" applyFont="1" applyBorder="1" applyAlignment="1">
      <alignment vertical="center"/>
    </xf>
    <xf numFmtId="0" fontId="16" fillId="0" borderId="212" xfId="2" applyFont="1" applyBorder="1" applyAlignment="1">
      <alignment vertical="center"/>
    </xf>
    <xf numFmtId="38" fontId="2" fillId="0" borderId="215" xfId="2" applyNumberFormat="1" applyFont="1" applyBorder="1" applyAlignment="1">
      <alignment vertical="center"/>
    </xf>
    <xf numFmtId="183" fontId="9" fillId="8" borderId="34" xfId="2" applyNumberFormat="1" applyFont="1" applyFill="1" applyBorder="1" applyAlignment="1">
      <alignment vertical="center" shrinkToFit="1"/>
    </xf>
    <xf numFmtId="49" fontId="9" fillId="4" borderId="41" xfId="2" applyNumberFormat="1" applyFont="1" applyFill="1" applyBorder="1" applyAlignment="1">
      <alignment vertical="center" shrinkToFit="1"/>
    </xf>
    <xf numFmtId="0" fontId="60" fillId="0" borderId="40" xfId="1" quotePrefix="1" applyFont="1" applyFill="1" applyBorder="1" applyAlignment="1" applyProtection="1">
      <alignment vertical="center"/>
    </xf>
    <xf numFmtId="38" fontId="33" fillId="6" borderId="91" xfId="3" applyFont="1" applyFill="1" applyBorder="1" applyAlignment="1" applyProtection="1">
      <alignment vertical="center"/>
    </xf>
    <xf numFmtId="38" fontId="33" fillId="6" borderId="119" xfId="3" applyFont="1" applyFill="1" applyBorder="1" applyAlignment="1" applyProtection="1">
      <alignment vertical="center"/>
    </xf>
    <xf numFmtId="38" fontId="33" fillId="6" borderId="77" xfId="3" applyFont="1" applyFill="1" applyBorder="1" applyAlignment="1" applyProtection="1">
      <alignment vertical="center"/>
    </xf>
    <xf numFmtId="38" fontId="33" fillId="6" borderId="40" xfId="3" applyFont="1" applyFill="1" applyBorder="1" applyAlignment="1">
      <alignment vertical="center"/>
    </xf>
    <xf numFmtId="183" fontId="9" fillId="6" borderId="86" xfId="2" applyNumberFormat="1" applyFont="1" applyFill="1" applyBorder="1" applyAlignment="1">
      <alignment vertical="center" shrinkToFit="1"/>
    </xf>
    <xf numFmtId="183" fontId="9" fillId="6" borderId="44" xfId="2" applyNumberFormat="1" applyFont="1" applyFill="1" applyBorder="1" applyAlignment="1">
      <alignment vertical="center" shrinkToFit="1"/>
    </xf>
    <xf numFmtId="183" fontId="9" fillId="6" borderId="34" xfId="2" applyNumberFormat="1" applyFont="1" applyFill="1" applyBorder="1" applyAlignment="1">
      <alignment vertical="center" shrinkToFit="1"/>
    </xf>
    <xf numFmtId="183" fontId="9" fillId="6" borderId="118" xfId="2" applyNumberFormat="1" applyFont="1" applyFill="1" applyBorder="1" applyAlignment="1">
      <alignment vertical="center" shrinkToFit="1"/>
    </xf>
    <xf numFmtId="38" fontId="33" fillId="0" borderId="140" xfId="3" applyFont="1" applyFill="1" applyBorder="1" applyAlignment="1" applyProtection="1">
      <alignment vertical="center"/>
    </xf>
    <xf numFmtId="183" fontId="9" fillId="0" borderId="175" xfId="2" applyNumberFormat="1" applyFont="1" applyBorder="1" applyAlignment="1">
      <alignment vertical="center" shrinkToFit="1"/>
    </xf>
    <xf numFmtId="0" fontId="22" fillId="6" borderId="0" xfId="2" applyFont="1" applyFill="1" applyAlignment="1">
      <alignment vertical="center"/>
    </xf>
    <xf numFmtId="0" fontId="19" fillId="9" borderId="0" xfId="2" applyFont="1" applyFill="1" applyAlignment="1">
      <alignment horizontal="center" vertical="center"/>
    </xf>
    <xf numFmtId="0" fontId="26" fillId="6" borderId="12" xfId="2" applyFont="1" applyFill="1" applyBorder="1" applyAlignment="1">
      <alignment vertical="center"/>
    </xf>
    <xf numFmtId="0" fontId="19" fillId="6" borderId="0" xfId="2" applyFont="1" applyFill="1" applyAlignment="1">
      <alignment vertical="center"/>
    </xf>
    <xf numFmtId="0" fontId="33" fillId="6" borderId="96" xfId="2" applyFont="1" applyFill="1" applyBorder="1" applyAlignment="1">
      <alignment vertical="center"/>
    </xf>
    <xf numFmtId="0" fontId="33" fillId="6" borderId="97" xfId="2" applyFont="1" applyFill="1" applyBorder="1" applyAlignment="1">
      <alignment vertical="center"/>
    </xf>
    <xf numFmtId="0" fontId="33" fillId="6" borderId="55" xfId="2" applyFont="1" applyFill="1" applyBorder="1" applyAlignment="1">
      <alignment vertical="center"/>
    </xf>
    <xf numFmtId="0" fontId="41" fillId="6" borderId="0" xfId="2" applyFont="1" applyFill="1" applyAlignment="1">
      <alignment vertical="center"/>
    </xf>
    <xf numFmtId="0" fontId="41" fillId="6" borderId="97" xfId="2" applyFont="1" applyFill="1" applyBorder="1" applyAlignment="1">
      <alignment vertical="center"/>
    </xf>
    <xf numFmtId="38" fontId="36" fillId="6" borderId="98" xfId="3" applyFont="1" applyFill="1" applyBorder="1" applyAlignment="1">
      <alignment vertical="center"/>
    </xf>
    <xf numFmtId="38" fontId="36" fillId="6" borderId="131" xfId="3" applyFont="1" applyFill="1" applyBorder="1" applyAlignment="1">
      <alignment vertical="center"/>
    </xf>
    <xf numFmtId="0" fontId="33" fillId="6" borderId="56" xfId="2" applyFont="1" applyFill="1" applyBorder="1" applyAlignment="1">
      <alignment vertical="center"/>
    </xf>
    <xf numFmtId="0" fontId="41" fillId="6" borderId="13" xfId="2" applyFont="1" applyFill="1" applyBorder="1" applyAlignment="1">
      <alignment vertical="center"/>
    </xf>
    <xf numFmtId="38" fontId="36" fillId="6" borderId="14" xfId="3" applyFont="1" applyFill="1" applyBorder="1" applyAlignment="1">
      <alignment vertical="center"/>
    </xf>
    <xf numFmtId="0" fontId="33" fillId="6" borderId="0" xfId="2" applyFont="1" applyFill="1" applyAlignment="1">
      <alignment vertical="center"/>
    </xf>
    <xf numFmtId="0" fontId="34" fillId="6" borderId="97" xfId="2" applyFont="1" applyFill="1" applyBorder="1" applyAlignment="1">
      <alignment vertical="center"/>
    </xf>
    <xf numFmtId="183" fontId="9" fillId="6" borderId="152" xfId="2" applyNumberFormat="1" applyFont="1" applyFill="1" applyBorder="1" applyAlignment="1">
      <alignment vertical="center" shrinkToFit="1"/>
    </xf>
    <xf numFmtId="38" fontId="33" fillId="6" borderId="153" xfId="3" applyFont="1" applyFill="1" applyBorder="1" applyAlignment="1">
      <alignment vertical="center"/>
    </xf>
    <xf numFmtId="38" fontId="2" fillId="6" borderId="154" xfId="3" applyFont="1" applyFill="1" applyBorder="1" applyAlignment="1" applyProtection="1">
      <alignment vertical="center"/>
      <protection locked="0"/>
    </xf>
    <xf numFmtId="0" fontId="59" fillId="6" borderId="0" xfId="2" applyFont="1" applyFill="1" applyAlignment="1">
      <alignment vertical="center"/>
    </xf>
    <xf numFmtId="0" fontId="33" fillId="6" borderId="13" xfId="2" applyFont="1" applyFill="1" applyBorder="1" applyAlignment="1">
      <alignment vertical="center"/>
    </xf>
    <xf numFmtId="183" fontId="9" fillId="6" borderId="147" xfId="2" applyNumberFormat="1" applyFont="1" applyFill="1" applyBorder="1" applyAlignment="1">
      <alignment vertical="center" shrinkToFit="1"/>
    </xf>
    <xf numFmtId="38" fontId="2" fillId="6" borderId="150" xfId="3" applyFont="1" applyFill="1" applyBorder="1" applyAlignment="1" applyProtection="1">
      <alignment vertical="center"/>
      <protection locked="0"/>
    </xf>
    <xf numFmtId="0" fontId="7" fillId="0" borderId="19" xfId="2" applyFont="1" applyBorder="1" applyAlignment="1" applyProtection="1">
      <alignment vertical="center"/>
      <protection locked="0"/>
    </xf>
    <xf numFmtId="0" fontId="62" fillId="6" borderId="0" xfId="2" applyFont="1" applyFill="1" applyAlignment="1">
      <alignment vertical="center"/>
    </xf>
    <xf numFmtId="0" fontId="9" fillId="4" borderId="86" xfId="2" applyFont="1" applyFill="1" applyBorder="1" applyAlignment="1">
      <alignment vertical="center" shrinkToFit="1"/>
    </xf>
    <xf numFmtId="183" fontId="9" fillId="0" borderId="122" xfId="2" applyNumberFormat="1" applyFont="1" applyBorder="1" applyAlignment="1">
      <alignment vertical="center" shrinkToFit="1"/>
    </xf>
    <xf numFmtId="183" fontId="9" fillId="0" borderId="67" xfId="2" applyNumberFormat="1" applyFont="1" applyBorder="1" applyAlignment="1">
      <alignment vertical="center" shrinkToFit="1"/>
    </xf>
    <xf numFmtId="183" fontId="9" fillId="4" borderId="43" xfId="2" applyNumberFormat="1" applyFont="1" applyFill="1" applyBorder="1" applyAlignment="1">
      <alignment vertical="center" shrinkToFit="1"/>
    </xf>
    <xf numFmtId="183" fontId="9" fillId="0" borderId="119" xfId="2" applyNumberFormat="1" applyFont="1" applyBorder="1" applyAlignment="1">
      <alignment vertical="center" shrinkToFit="1"/>
    </xf>
    <xf numFmtId="38" fontId="33" fillId="6" borderId="120" xfId="3" applyFont="1" applyFill="1" applyBorder="1" applyAlignment="1" applyProtection="1">
      <alignment vertical="center" shrinkToFit="1"/>
    </xf>
    <xf numFmtId="38" fontId="33" fillId="0" borderId="120" xfId="3" applyFont="1" applyFill="1" applyBorder="1" applyAlignment="1">
      <alignment vertical="center" shrinkToFit="1"/>
    </xf>
    <xf numFmtId="186" fontId="27" fillId="0" borderId="0" xfId="2" applyNumberFormat="1" applyFont="1" applyAlignment="1">
      <alignment horizontal="center" vertical="center" shrinkToFit="1"/>
    </xf>
    <xf numFmtId="0" fontId="1" fillId="0" borderId="26" xfId="2" applyBorder="1" applyAlignment="1">
      <alignment horizontal="center" vertical="center"/>
    </xf>
    <xf numFmtId="0" fontId="21" fillId="0" borderId="27" xfId="1" quotePrefix="1" applyFont="1" applyFill="1" applyBorder="1" applyAlignment="1" applyProtection="1">
      <alignment vertical="center"/>
    </xf>
    <xf numFmtId="181" fontId="1" fillId="0" borderId="27" xfId="2" applyNumberFormat="1" applyBorder="1" applyAlignment="1">
      <alignment vertical="center"/>
    </xf>
    <xf numFmtId="0" fontId="1" fillId="0" borderId="27" xfId="2" applyBorder="1" applyAlignment="1">
      <alignment horizontal="center" vertical="center"/>
    </xf>
    <xf numFmtId="0" fontId="1" fillId="0" borderId="28" xfId="2" applyBorder="1" applyAlignment="1">
      <alignment vertical="center"/>
    </xf>
    <xf numFmtId="0" fontId="59" fillId="0" borderId="27" xfId="0" applyFont="1" applyBorder="1">
      <alignment vertical="center"/>
    </xf>
    <xf numFmtId="0" fontId="0" fillId="0" borderId="30" xfId="0" applyBorder="1" applyAlignment="1">
      <alignment horizontal="center" vertical="center"/>
    </xf>
    <xf numFmtId="49" fontId="24" fillId="0" borderId="29" xfId="0" applyNumberFormat="1" applyFont="1" applyBorder="1" applyAlignment="1">
      <alignment horizontal="center" vertical="center"/>
    </xf>
    <xf numFmtId="0" fontId="1" fillId="0" borderId="31" xfId="2" applyBorder="1" applyAlignment="1">
      <alignment vertical="center"/>
    </xf>
    <xf numFmtId="0" fontId="51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9" fillId="0" borderId="33" xfId="2" applyFont="1" applyBorder="1" applyAlignment="1">
      <alignment vertical="center" shrinkToFit="1"/>
    </xf>
    <xf numFmtId="0" fontId="9" fillId="10" borderId="41" xfId="2" applyFont="1" applyFill="1" applyBorder="1" applyAlignment="1">
      <alignment vertical="center" shrinkToFit="1"/>
    </xf>
    <xf numFmtId="0" fontId="1" fillId="0" borderId="33" xfId="2" applyBorder="1" applyAlignment="1">
      <alignment vertical="center" shrinkToFit="1"/>
    </xf>
    <xf numFmtId="0" fontId="1" fillId="0" borderId="40" xfId="2" applyBorder="1" applyAlignment="1">
      <alignment vertical="center" shrinkToFit="1"/>
    </xf>
    <xf numFmtId="0" fontId="1" fillId="0" borderId="43" xfId="2" applyBorder="1" applyAlignment="1">
      <alignment vertical="center" shrinkToFit="1"/>
    </xf>
    <xf numFmtId="0" fontId="27" fillId="0" borderId="185" xfId="2" applyFont="1" applyBorder="1" applyAlignment="1">
      <alignment horizontal="center" vertical="center"/>
    </xf>
    <xf numFmtId="38" fontId="33" fillId="0" borderId="93" xfId="3" applyFont="1" applyFill="1" applyBorder="1" applyAlignment="1" applyProtection="1">
      <alignment vertical="center"/>
    </xf>
    <xf numFmtId="38" fontId="2" fillId="0" borderId="31" xfId="3" applyFont="1" applyFill="1" applyBorder="1" applyAlignment="1" applyProtection="1">
      <alignment vertical="center"/>
      <protection locked="0"/>
    </xf>
    <xf numFmtId="0" fontId="9" fillId="0" borderId="27" xfId="2" applyFont="1" applyBorder="1" applyAlignment="1">
      <alignment vertical="center" shrinkToFit="1"/>
    </xf>
    <xf numFmtId="0" fontId="9" fillId="4" borderId="33" xfId="2" applyFont="1" applyFill="1" applyBorder="1" applyAlignment="1">
      <alignment vertical="center" shrinkToFit="1"/>
    </xf>
    <xf numFmtId="38" fontId="27" fillId="0" borderId="21" xfId="3" applyFont="1" applyFill="1" applyBorder="1" applyAlignment="1" applyProtection="1">
      <alignment horizontal="center" vertical="center"/>
    </xf>
    <xf numFmtId="38" fontId="27" fillId="0" borderId="25" xfId="3" applyFont="1" applyFill="1" applyBorder="1" applyAlignment="1" applyProtection="1">
      <alignment horizontal="center" vertical="center"/>
    </xf>
    <xf numFmtId="0" fontId="63" fillId="0" borderId="0" xfId="0" applyFont="1">
      <alignment vertical="center"/>
    </xf>
    <xf numFmtId="38" fontId="2" fillId="0" borderId="115" xfId="3" applyFont="1" applyFill="1" applyBorder="1" applyAlignment="1" applyProtection="1">
      <alignment vertical="center"/>
      <protection locked="0"/>
    </xf>
    <xf numFmtId="0" fontId="9" fillId="0" borderId="77" xfId="2" applyFont="1" applyBorder="1" applyAlignment="1">
      <alignment vertical="center" shrinkToFit="1"/>
    </xf>
    <xf numFmtId="0" fontId="24" fillId="0" borderId="37" xfId="2" applyFont="1" applyBorder="1" applyAlignment="1">
      <alignment horizontal="center" vertical="center"/>
    </xf>
    <xf numFmtId="49" fontId="24" fillId="0" borderId="29" xfId="2" applyNumberFormat="1" applyFont="1" applyBorder="1" applyAlignment="1">
      <alignment horizontal="center" vertical="center"/>
    </xf>
    <xf numFmtId="0" fontId="27" fillId="0" borderId="21" xfId="2" applyFont="1" applyBorder="1" applyAlignment="1">
      <alignment horizontal="center" vertical="center" shrinkToFit="1"/>
    </xf>
    <xf numFmtId="0" fontId="9" fillId="0" borderId="153" xfId="2" applyFont="1" applyBorder="1" applyAlignment="1">
      <alignment vertical="center" shrinkToFit="1"/>
    </xf>
    <xf numFmtId="38" fontId="2" fillId="0" borderId="235" xfId="3" applyFont="1" applyFill="1" applyBorder="1" applyAlignment="1" applyProtection="1">
      <alignment vertical="center"/>
      <protection locked="0"/>
    </xf>
    <xf numFmtId="183" fontId="9" fillId="8" borderId="40" xfId="2" applyNumberFormat="1" applyFont="1" applyFill="1" applyBorder="1" applyAlignment="1">
      <alignment vertical="center" shrinkToFit="1"/>
    </xf>
    <xf numFmtId="183" fontId="9" fillId="8" borderId="118" xfId="2" applyNumberFormat="1" applyFont="1" applyFill="1" applyBorder="1" applyAlignment="1">
      <alignment vertical="center" shrinkToFit="1"/>
    </xf>
    <xf numFmtId="0" fontId="9" fillId="8" borderId="152" xfId="2" applyFont="1" applyFill="1" applyBorder="1" applyAlignment="1">
      <alignment vertical="center" shrinkToFit="1"/>
    </xf>
    <xf numFmtId="183" fontId="9" fillId="8" borderId="147" xfId="2" applyNumberFormat="1" applyFont="1" applyFill="1" applyBorder="1" applyAlignment="1">
      <alignment vertical="center" shrinkToFit="1"/>
    </xf>
    <xf numFmtId="38" fontId="2" fillId="0" borderId="172" xfId="3" applyFont="1" applyFill="1" applyBorder="1" applyAlignment="1" applyProtection="1">
      <alignment vertical="center"/>
      <protection locked="0"/>
    </xf>
    <xf numFmtId="0" fontId="1" fillId="0" borderId="237" xfId="2" applyBorder="1" applyAlignment="1">
      <alignment horizontal="center" vertical="center"/>
    </xf>
    <xf numFmtId="0" fontId="21" fillId="0" borderId="238" xfId="1" quotePrefix="1" applyFont="1" applyBorder="1" applyAlignment="1" applyProtection="1">
      <alignment vertical="center"/>
    </xf>
    <xf numFmtId="181" fontId="22" fillId="0" borderId="238" xfId="2" applyNumberFormat="1" applyFont="1" applyBorder="1" applyAlignment="1">
      <alignment vertical="center"/>
    </xf>
    <xf numFmtId="0" fontId="22" fillId="0" borderId="238" xfId="2" applyFont="1" applyBorder="1" applyAlignment="1">
      <alignment horizontal="center" vertical="center"/>
    </xf>
    <xf numFmtId="0" fontId="22" fillId="0" borderId="94" xfId="2" applyFont="1" applyBorder="1" applyAlignment="1">
      <alignment vertical="center"/>
    </xf>
    <xf numFmtId="49" fontId="23" fillId="0" borderId="239" xfId="2" applyNumberFormat="1" applyFont="1" applyBorder="1" applyAlignment="1">
      <alignment horizontal="center" vertical="center"/>
    </xf>
    <xf numFmtId="0" fontId="1" fillId="0" borderId="238" xfId="2" applyBorder="1" applyAlignment="1">
      <alignment vertical="center"/>
    </xf>
    <xf numFmtId="0" fontId="1" fillId="0" borderId="240" xfId="2" applyBorder="1" applyAlignment="1">
      <alignment horizontal="center" vertical="center"/>
    </xf>
    <xf numFmtId="0" fontId="24" fillId="0" borderId="239" xfId="2" applyFont="1" applyBorder="1" applyAlignment="1">
      <alignment vertical="center"/>
    </xf>
    <xf numFmtId="0" fontId="1" fillId="0" borderId="238" xfId="2" applyBorder="1" applyAlignment="1">
      <alignment vertical="center" shrinkToFit="1"/>
    </xf>
    <xf numFmtId="0" fontId="22" fillId="0" borderId="241" xfId="2" applyFont="1" applyBorder="1" applyAlignment="1">
      <alignment vertical="center"/>
    </xf>
    <xf numFmtId="0" fontId="9" fillId="0" borderId="147" xfId="2" applyFont="1" applyBorder="1" applyAlignment="1">
      <alignment vertical="center" shrinkToFit="1"/>
    </xf>
    <xf numFmtId="38" fontId="33" fillId="0" borderId="147" xfId="3" applyFont="1" applyFill="1" applyBorder="1" applyAlignment="1" applyProtection="1">
      <alignment vertical="center"/>
    </xf>
    <xf numFmtId="3" fontId="56" fillId="9" borderId="0" xfId="2" applyNumberFormat="1" applyFont="1" applyFill="1" applyAlignment="1">
      <alignment vertical="center"/>
    </xf>
    <xf numFmtId="0" fontId="1" fillId="0" borderId="38" xfId="2" applyBorder="1" applyAlignment="1">
      <alignment vertical="center" shrinkToFit="1"/>
    </xf>
    <xf numFmtId="38" fontId="33" fillId="0" borderId="90" xfId="3" applyFont="1" applyFill="1" applyBorder="1" applyAlignment="1" applyProtection="1">
      <alignment vertical="center"/>
    </xf>
    <xf numFmtId="0" fontId="9" fillId="8" borderId="40" xfId="2" applyFont="1" applyFill="1" applyBorder="1" applyAlignment="1">
      <alignment vertical="center" shrinkToFit="1"/>
    </xf>
    <xf numFmtId="0" fontId="9" fillId="8" borderId="27" xfId="2" applyFont="1" applyFill="1" applyBorder="1" applyAlignment="1">
      <alignment vertical="center" shrinkToFit="1"/>
    </xf>
    <xf numFmtId="176" fontId="6" fillId="9" borderId="1" xfId="2" applyNumberFormat="1" applyFont="1" applyFill="1" applyBorder="1" applyAlignment="1">
      <alignment horizontal="center" vertical="center" shrinkToFit="1"/>
    </xf>
    <xf numFmtId="0" fontId="1" fillId="0" borderId="27" xfId="2" applyBorder="1" applyAlignment="1">
      <alignment vertical="center" shrinkToFit="1"/>
    </xf>
    <xf numFmtId="49" fontId="9" fillId="0" borderId="41" xfId="2" applyNumberFormat="1" applyFont="1" applyBorder="1" applyAlignment="1">
      <alignment vertical="center" shrinkToFit="1"/>
    </xf>
    <xf numFmtId="183" fontId="9" fillId="8" borderId="138" xfId="2" applyNumberFormat="1" applyFont="1" applyFill="1" applyBorder="1" applyAlignment="1">
      <alignment vertical="center" shrinkToFit="1"/>
    </xf>
    <xf numFmtId="0" fontId="2" fillId="0" borderId="7" xfId="2" applyFont="1" applyBorder="1" applyAlignment="1" applyProtection="1">
      <alignment horizontal="left" vertical="center" shrinkToFit="1"/>
      <protection locked="0"/>
    </xf>
    <xf numFmtId="0" fontId="2" fillId="0" borderId="8" xfId="2" applyFont="1" applyBorder="1" applyAlignment="1" applyProtection="1">
      <alignment horizontal="left" vertical="center" shrinkToFit="1"/>
      <protection locked="0"/>
    </xf>
    <xf numFmtId="0" fontId="1" fillId="0" borderId="8" xfId="2" applyBorder="1" applyAlignment="1" applyProtection="1">
      <alignment vertical="center" shrinkToFit="1"/>
      <protection locked="0"/>
    </xf>
    <xf numFmtId="0" fontId="1" fillId="0" borderId="9" xfId="2" applyBorder="1" applyAlignment="1" applyProtection="1">
      <alignment vertical="center" shrinkToFit="1"/>
      <protection locked="0"/>
    </xf>
    <xf numFmtId="0" fontId="1" fillId="0" borderId="24" xfId="2" applyBorder="1" applyAlignment="1">
      <alignment vertical="center"/>
    </xf>
    <xf numFmtId="0" fontId="1" fillId="0" borderId="16" xfId="2" applyBorder="1" applyAlignment="1">
      <alignment vertical="center"/>
    </xf>
    <xf numFmtId="0" fontId="1" fillId="0" borderId="210" xfId="2" applyBorder="1" applyAlignment="1">
      <alignment vertical="center"/>
    </xf>
    <xf numFmtId="0" fontId="2" fillId="0" borderId="213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2" fillId="0" borderId="214" xfId="2" applyFont="1" applyBorder="1" applyAlignment="1">
      <alignment vertical="center"/>
    </xf>
    <xf numFmtId="0" fontId="16" fillId="2" borderId="0" xfId="2" applyFont="1" applyFill="1" applyAlignment="1">
      <alignment horizontal="right" vertical="center" wrapText="1"/>
    </xf>
    <xf numFmtId="178" fontId="4" fillId="2" borderId="10" xfId="2" applyNumberFormat="1" applyFont="1" applyFill="1" applyBorder="1" applyAlignment="1">
      <alignment horizontal="center" vertical="center"/>
    </xf>
    <xf numFmtId="178" fontId="4" fillId="2" borderId="4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 applyProtection="1">
      <alignment horizontal="left" vertical="center" shrinkToFit="1"/>
      <protection locked="0"/>
    </xf>
    <xf numFmtId="49" fontId="6" fillId="0" borderId="8" xfId="2" applyNumberFormat="1" applyFont="1" applyBorder="1" applyAlignment="1" applyProtection="1">
      <alignment horizontal="left" vertical="center" shrinkToFit="1"/>
      <protection locked="0"/>
    </xf>
    <xf numFmtId="49" fontId="6" fillId="0" borderId="9" xfId="2" applyNumberFormat="1" applyFont="1" applyBorder="1" applyAlignment="1" applyProtection="1">
      <alignment horizontal="left" vertical="center" shrinkToFit="1"/>
      <protection locked="0"/>
    </xf>
    <xf numFmtId="0" fontId="6" fillId="0" borderId="7" xfId="2" applyFont="1" applyBorder="1" applyAlignment="1" applyProtection="1">
      <alignment horizontal="left" vertical="center" shrinkToFit="1"/>
      <protection locked="0"/>
    </xf>
    <xf numFmtId="0" fontId="6" fillId="0" borderId="8" xfId="2" applyFont="1" applyBorder="1" applyAlignment="1" applyProtection="1">
      <alignment horizontal="left" vertical="center" shrinkToFit="1"/>
      <protection locked="0"/>
    </xf>
    <xf numFmtId="0" fontId="6" fillId="0" borderId="9" xfId="2" applyFont="1" applyBorder="1" applyAlignment="1" applyProtection="1">
      <alignment horizontal="left" vertical="center" shrinkToFit="1"/>
      <protection locked="0"/>
    </xf>
    <xf numFmtId="0" fontId="4" fillId="0" borderId="7" xfId="2" applyFont="1" applyBorder="1" applyAlignment="1" applyProtection="1">
      <alignment horizontal="left" vertical="center"/>
      <protection locked="0"/>
    </xf>
    <xf numFmtId="0" fontId="4" fillId="0" borderId="8" xfId="2" applyFont="1" applyBorder="1" applyAlignment="1" applyProtection="1">
      <alignment horizontal="left" vertical="center"/>
      <protection locked="0"/>
    </xf>
    <xf numFmtId="0" fontId="4" fillId="0" borderId="9" xfId="2" applyFont="1" applyBorder="1" applyAlignment="1" applyProtection="1">
      <alignment horizontal="left" vertical="center"/>
      <protection locked="0"/>
    </xf>
    <xf numFmtId="0" fontId="6" fillId="0" borderId="128" xfId="2" applyFont="1" applyBorder="1" applyAlignment="1" applyProtection="1">
      <alignment horizontal="left" vertical="center" shrinkToFit="1"/>
      <protection locked="0"/>
    </xf>
    <xf numFmtId="0" fontId="6" fillId="0" borderId="135" xfId="2" applyFont="1" applyBorder="1" applyAlignment="1" applyProtection="1">
      <alignment horizontal="left" vertical="center" shrinkToFit="1"/>
      <protection locked="0"/>
    </xf>
    <xf numFmtId="0" fontId="6" fillId="0" borderId="136" xfId="2" applyFont="1" applyBorder="1" applyAlignment="1" applyProtection="1">
      <alignment horizontal="left" vertical="center" shrinkToFit="1"/>
      <protection locked="0"/>
    </xf>
    <xf numFmtId="0" fontId="6" fillId="2" borderId="1" xfId="2" applyFont="1" applyFill="1" applyBorder="1" applyAlignment="1">
      <alignment vertical="center"/>
    </xf>
    <xf numFmtId="0" fontId="1" fillId="2" borderId="4" xfId="2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7" xfId="2" applyFont="1" applyBorder="1" applyAlignment="1" applyProtection="1">
      <alignment horizontal="center" vertical="center"/>
      <protection locked="0"/>
    </xf>
    <xf numFmtId="0" fontId="2" fillId="0" borderId="9" xfId="2" applyFont="1" applyBorder="1" applyAlignment="1" applyProtection="1">
      <alignment horizontal="center" vertical="center"/>
      <protection locked="0"/>
    </xf>
    <xf numFmtId="0" fontId="13" fillId="2" borderId="16" xfId="1" applyFont="1" applyFill="1" applyBorder="1" applyAlignment="1" applyProtection="1">
      <alignment vertical="center"/>
    </xf>
    <xf numFmtId="176" fontId="1" fillId="2" borderId="16" xfId="2" applyNumberFormat="1" applyFill="1" applyBorder="1" applyAlignment="1">
      <alignment horizontal="left" vertical="center" shrinkToFit="1"/>
    </xf>
    <xf numFmtId="179" fontId="2" fillId="2" borderId="16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vertical="center"/>
    </xf>
    <xf numFmtId="176" fontId="1" fillId="2" borderId="13" xfId="2" applyNumberFormat="1" applyFill="1" applyBorder="1" applyAlignment="1">
      <alignment horizontal="left" vertical="center" shrinkToFit="1"/>
    </xf>
    <xf numFmtId="179" fontId="2" fillId="9" borderId="13" xfId="3" applyNumberFormat="1" applyFont="1" applyFill="1" applyBorder="1" applyAlignment="1">
      <alignment vertical="center"/>
    </xf>
    <xf numFmtId="0" fontId="13" fillId="2" borderId="13" xfId="1" applyFont="1" applyFill="1" applyBorder="1" applyAlignment="1" applyProtection="1">
      <alignment horizontal="left" vertical="center"/>
    </xf>
    <xf numFmtId="179" fontId="2" fillId="2" borderId="13" xfId="2" applyNumberFormat="1" applyFont="1" applyFill="1" applyBorder="1" applyAlignment="1">
      <alignment vertical="center"/>
    </xf>
    <xf numFmtId="0" fontId="13" fillId="2" borderId="17" xfId="1" applyFont="1" applyFill="1" applyBorder="1" applyAlignment="1" applyProtection="1">
      <alignment horizontal="left" vertical="center"/>
    </xf>
    <xf numFmtId="176" fontId="1" fillId="2" borderId="17" xfId="2" applyNumberFormat="1" applyFill="1" applyBorder="1" applyAlignment="1">
      <alignment horizontal="left" vertical="center" shrinkToFit="1"/>
    </xf>
    <xf numFmtId="179" fontId="2" fillId="2" borderId="17" xfId="2" applyNumberFormat="1" applyFont="1" applyFill="1" applyBorder="1" applyAlignment="1">
      <alignment vertical="center"/>
    </xf>
    <xf numFmtId="179" fontId="2" fillId="2" borderId="18" xfId="3" applyNumberFormat="1" applyFont="1" applyFill="1" applyBorder="1" applyAlignment="1">
      <alignment horizontal="right" vertical="center"/>
    </xf>
    <xf numFmtId="179" fontId="2" fillId="2" borderId="0" xfId="2" applyNumberFormat="1" applyFont="1" applyFill="1" applyAlignment="1">
      <alignment horizontal="right" vertical="center"/>
    </xf>
    <xf numFmtId="180" fontId="1" fillId="0" borderId="19" xfId="2" applyNumberForma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/>
    </xf>
    <xf numFmtId="0" fontId="19" fillId="0" borderId="23" xfId="2" applyFont="1" applyBorder="1" applyAlignment="1">
      <alignment horizontal="center" vertical="center" wrapText="1"/>
    </xf>
    <xf numFmtId="0" fontId="19" fillId="0" borderId="25" xfId="2" applyFont="1" applyBorder="1" applyAlignment="1">
      <alignment horizontal="center" vertical="center"/>
    </xf>
    <xf numFmtId="0" fontId="25" fillId="0" borderId="54" xfId="2" applyFont="1" applyBorder="1" applyAlignment="1">
      <alignment horizontal="center" vertical="center"/>
    </xf>
    <xf numFmtId="0" fontId="1" fillId="0" borderId="54" xfId="2" applyBorder="1" applyAlignment="1">
      <alignment vertical="center"/>
    </xf>
    <xf numFmtId="0" fontId="26" fillId="0" borderId="54" xfId="2" applyFont="1" applyBorder="1" applyAlignment="1">
      <alignment vertical="center"/>
    </xf>
    <xf numFmtId="0" fontId="9" fillId="0" borderId="54" xfId="2" applyFont="1" applyBorder="1" applyAlignment="1">
      <alignment vertical="center"/>
    </xf>
    <xf numFmtId="181" fontId="16" fillId="0" borderId="0" xfId="2" applyNumberFormat="1" applyFont="1" applyAlignment="1">
      <alignment vertical="center" shrinkToFit="1"/>
    </xf>
    <xf numFmtId="0" fontId="28" fillId="0" borderId="0" xfId="2" applyFont="1" applyAlignment="1">
      <alignment horizontal="center" vertical="center"/>
    </xf>
    <xf numFmtId="0" fontId="29" fillId="0" borderId="58" xfId="2" applyFont="1" applyBorder="1" applyAlignment="1">
      <alignment horizontal="center" vertical="center"/>
    </xf>
    <xf numFmtId="0" fontId="29" fillId="0" borderId="59" xfId="2" applyFont="1" applyBorder="1" applyAlignment="1">
      <alignment horizontal="center" vertical="center"/>
    </xf>
    <xf numFmtId="0" fontId="29" fillId="0" borderId="60" xfId="2" applyFont="1" applyBorder="1" applyAlignment="1">
      <alignment horizontal="center" vertical="center"/>
    </xf>
    <xf numFmtId="0" fontId="29" fillId="0" borderId="61" xfId="2" applyFont="1" applyBorder="1" applyAlignment="1">
      <alignment horizontal="center" vertical="center"/>
    </xf>
    <xf numFmtId="0" fontId="19" fillId="0" borderId="79" xfId="2" applyFont="1" applyBorder="1" applyAlignment="1">
      <alignment horizontal="center" vertical="center" shrinkToFit="1"/>
    </xf>
    <xf numFmtId="0" fontId="19" fillId="0" borderId="90" xfId="2" applyFont="1" applyBorder="1" applyAlignment="1">
      <alignment horizontal="center" vertical="center" shrinkToFit="1"/>
    </xf>
    <xf numFmtId="0" fontId="2" fillId="0" borderId="41" xfId="2" applyFont="1" applyBorder="1" applyAlignment="1">
      <alignment horizontal="center" vertical="center"/>
    </xf>
    <xf numFmtId="0" fontId="2" fillId="0" borderId="49" xfId="2" applyFont="1" applyBorder="1" applyAlignment="1">
      <alignment horizontal="center" vertical="center"/>
    </xf>
    <xf numFmtId="0" fontId="2" fillId="0" borderId="57" xfId="2" applyFont="1" applyBorder="1" applyAlignment="1">
      <alignment horizontal="center" vertical="center"/>
    </xf>
    <xf numFmtId="182" fontId="4" fillId="0" borderId="66" xfId="2" applyNumberFormat="1" applyFont="1" applyBorder="1" applyAlignment="1" applyProtection="1">
      <alignment horizontal="center" vertical="center" shrinkToFit="1"/>
      <protection locked="0"/>
    </xf>
    <xf numFmtId="182" fontId="4" fillId="0" borderId="67" xfId="2" applyNumberFormat="1" applyFont="1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vertical="center" shrinkToFit="1"/>
      <protection locked="0"/>
    </xf>
    <xf numFmtId="0" fontId="28" fillId="0" borderId="52" xfId="2" applyFont="1" applyBorder="1" applyAlignment="1" applyProtection="1">
      <alignment vertical="center" shrinkToFit="1"/>
      <protection locked="0"/>
    </xf>
    <xf numFmtId="0" fontId="9" fillId="0" borderId="69" xfId="2" applyFont="1" applyBorder="1" applyAlignment="1" applyProtection="1">
      <alignment horizontal="center" vertical="center" shrinkToFit="1"/>
      <protection locked="0"/>
    </xf>
    <xf numFmtId="0" fontId="9" fillId="0" borderId="52" xfId="2" applyFont="1" applyBorder="1" applyAlignment="1" applyProtection="1">
      <alignment horizontal="center" vertical="center" shrinkToFit="1"/>
      <protection locked="0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 shrinkToFit="1"/>
    </xf>
    <xf numFmtId="0" fontId="32" fillId="0" borderId="49" xfId="2" applyFont="1" applyBorder="1" applyAlignment="1">
      <alignment horizontal="center" vertical="center" shrinkToFit="1"/>
    </xf>
    <xf numFmtId="0" fontId="1" fillId="0" borderId="79" xfId="2" applyBorder="1" applyAlignment="1">
      <alignment horizontal="center" vertical="center" shrinkToFit="1"/>
    </xf>
    <xf numFmtId="0" fontId="1" fillId="0" borderId="90" xfId="2" applyBorder="1" applyAlignment="1">
      <alignment horizontal="center" vertical="center" shrinkToFit="1"/>
    </xf>
    <xf numFmtId="0" fontId="32" fillId="0" borderId="34" xfId="2" applyFont="1" applyBorder="1" applyAlignment="1">
      <alignment horizontal="center" vertical="center" shrinkToFit="1"/>
    </xf>
    <xf numFmtId="0" fontId="32" fillId="0" borderId="76" xfId="2" applyFont="1" applyBorder="1" applyAlignment="1">
      <alignment horizontal="center" vertical="center" shrinkToFit="1"/>
    </xf>
    <xf numFmtId="0" fontId="34" fillId="0" borderId="79" xfId="2" applyFont="1" applyBorder="1" applyAlignment="1">
      <alignment horizontal="center" vertical="center"/>
    </xf>
    <xf numFmtId="0" fontId="1" fillId="0" borderId="90" xfId="2" applyBorder="1" applyAlignment="1">
      <alignment horizontal="center" vertical="center"/>
    </xf>
    <xf numFmtId="38" fontId="34" fillId="0" borderId="206" xfId="3" applyFont="1" applyFill="1" applyBorder="1" applyAlignment="1" applyProtection="1">
      <alignment horizontal="center" vertical="center"/>
    </xf>
    <xf numFmtId="38" fontId="34" fillId="0" borderId="117" xfId="3" applyFont="1" applyFill="1" applyBorder="1" applyAlignment="1" applyProtection="1">
      <alignment horizontal="center" vertical="center"/>
    </xf>
    <xf numFmtId="0" fontId="32" fillId="0" borderId="152" xfId="2" applyFont="1" applyBorder="1" applyAlignment="1">
      <alignment horizontal="center" vertical="center" shrinkToFit="1"/>
    </xf>
    <xf numFmtId="0" fontId="32" fillId="0" borderId="12" xfId="2" applyFont="1" applyBorder="1" applyAlignment="1">
      <alignment horizontal="center" vertical="center" shrinkToFit="1"/>
    </xf>
    <xf numFmtId="0" fontId="1" fillId="0" borderId="85" xfId="2" applyBorder="1" applyAlignment="1">
      <alignment vertical="center"/>
    </xf>
    <xf numFmtId="0" fontId="32" fillId="0" borderId="86" xfId="2" applyFont="1" applyBorder="1" applyAlignment="1">
      <alignment horizontal="center" vertical="center" shrinkToFit="1"/>
    </xf>
    <xf numFmtId="0" fontId="1" fillId="0" borderId="148" xfId="2" applyBorder="1" applyAlignment="1">
      <alignment horizontal="center" vertical="center" shrinkToFit="1"/>
    </xf>
    <xf numFmtId="0" fontId="1" fillId="0" borderId="85" xfId="2" applyBorder="1" applyAlignment="1">
      <alignment horizontal="center" vertical="center"/>
    </xf>
    <xf numFmtId="0" fontId="32" fillId="0" borderId="14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/>
    </xf>
    <xf numFmtId="0" fontId="9" fillId="0" borderId="90" xfId="2" applyFont="1" applyBorder="1" applyAlignment="1">
      <alignment horizontal="center" vertical="center"/>
    </xf>
    <xf numFmtId="0" fontId="32" fillId="3" borderId="41" xfId="2" applyFont="1" applyFill="1" applyBorder="1" applyAlignment="1">
      <alignment horizontal="center" vertical="center" shrinkToFit="1"/>
    </xf>
    <xf numFmtId="0" fontId="32" fillId="3" borderId="49" xfId="2" applyFont="1" applyFill="1" applyBorder="1" applyAlignment="1">
      <alignment horizontal="center" vertical="center" shrinkToFit="1"/>
    </xf>
    <xf numFmtId="38" fontId="33" fillId="4" borderId="49" xfId="3" applyFont="1" applyFill="1" applyBorder="1" applyAlignment="1" applyProtection="1">
      <alignment horizontal="center" vertical="center" shrinkToFit="1"/>
    </xf>
    <xf numFmtId="38" fontId="33" fillId="4" borderId="57" xfId="3" applyFont="1" applyFill="1" applyBorder="1" applyAlignment="1" applyProtection="1">
      <alignment horizontal="center" vertical="center" shrinkToFit="1"/>
    </xf>
    <xf numFmtId="0" fontId="1" fillId="0" borderId="49" xfId="2" applyBorder="1" applyAlignment="1">
      <alignment horizontal="center" vertical="center" shrinkToFit="1"/>
    </xf>
    <xf numFmtId="0" fontId="29" fillId="0" borderId="62" xfId="2" applyFont="1" applyBorder="1" applyAlignment="1">
      <alignment horizontal="center" vertical="center"/>
    </xf>
    <xf numFmtId="0" fontId="29" fillId="0" borderId="63" xfId="2" applyFont="1" applyBorder="1" applyAlignment="1">
      <alignment horizontal="center" vertical="center"/>
    </xf>
    <xf numFmtId="0" fontId="29" fillId="0" borderId="64" xfId="2" applyFont="1" applyBorder="1" applyAlignment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27" fillId="0" borderId="82" xfId="2" applyFont="1" applyBorder="1" applyAlignment="1">
      <alignment horizontal="center" vertical="center"/>
    </xf>
    <xf numFmtId="0" fontId="27" fillId="0" borderId="83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31" fillId="0" borderId="41" xfId="2" applyFont="1" applyBorder="1" applyAlignment="1">
      <alignment horizontal="center" vertical="center"/>
    </xf>
    <xf numFmtId="0" fontId="31" fillId="0" borderId="49" xfId="2" applyFont="1" applyBorder="1" applyAlignment="1">
      <alignment horizontal="center" vertical="center"/>
    </xf>
    <xf numFmtId="0" fontId="31" fillId="0" borderId="57" xfId="2" applyFont="1" applyBorder="1" applyAlignment="1">
      <alignment horizontal="center" vertical="center"/>
    </xf>
    <xf numFmtId="38" fontId="4" fillId="0" borderId="68" xfId="3" applyFont="1" applyFill="1" applyBorder="1" applyAlignment="1" applyProtection="1">
      <alignment vertical="center"/>
      <protection locked="0"/>
    </xf>
    <xf numFmtId="38" fontId="4" fillId="0" borderId="52" xfId="3" applyFont="1" applyFill="1" applyBorder="1" applyAlignment="1" applyProtection="1">
      <alignment vertical="center"/>
      <protection locked="0"/>
    </xf>
    <xf numFmtId="38" fontId="4" fillId="0" borderId="78" xfId="3" applyFont="1" applyFill="1" applyBorder="1" applyAlignment="1" applyProtection="1">
      <alignment vertical="center"/>
      <protection locked="0"/>
    </xf>
    <xf numFmtId="0" fontId="16" fillId="0" borderId="68" xfId="2" applyFont="1" applyBorder="1" applyAlignment="1" applyProtection="1">
      <alignment horizontal="center" vertical="center" shrinkToFit="1"/>
      <protection locked="0"/>
    </xf>
    <xf numFmtId="0" fontId="16" fillId="0" borderId="52" xfId="2" applyFont="1" applyBorder="1" applyAlignment="1" applyProtection="1">
      <alignment horizontal="center" vertical="center" shrinkToFit="1"/>
      <protection locked="0"/>
    </xf>
    <xf numFmtId="0" fontId="1" fillId="0" borderId="72" xfId="2" applyBorder="1" applyAlignment="1" applyProtection="1">
      <alignment horizontal="center" vertical="center" shrinkToFit="1"/>
      <protection locked="0"/>
    </xf>
    <xf numFmtId="0" fontId="28" fillId="0" borderId="68" xfId="2" applyFont="1" applyBorder="1" applyAlignment="1" applyProtection="1">
      <alignment horizontal="center" vertical="center" shrinkToFit="1"/>
      <protection locked="0"/>
    </xf>
    <xf numFmtId="0" fontId="28" fillId="0" borderId="52" xfId="2" applyFont="1" applyBorder="1" applyAlignment="1" applyProtection="1">
      <alignment horizontal="center" vertical="center" shrinkToFit="1"/>
      <protection locked="0"/>
    </xf>
    <xf numFmtId="0" fontId="28" fillId="0" borderId="70" xfId="2" applyFont="1" applyBorder="1" applyAlignment="1" applyProtection="1">
      <alignment horizontal="center" vertical="center" shrinkToFit="1"/>
      <protection locked="0"/>
    </xf>
    <xf numFmtId="0" fontId="2" fillId="0" borderId="71" xfId="2" applyFont="1" applyBorder="1" applyAlignment="1" applyProtection="1">
      <alignment horizontal="center" vertical="center"/>
      <protection locked="0"/>
    </xf>
    <xf numFmtId="0" fontId="2" fillId="0" borderId="72" xfId="2" applyFont="1" applyBorder="1" applyAlignment="1" applyProtection="1">
      <alignment horizontal="center" vertical="center"/>
      <protection locked="0"/>
    </xf>
    <xf numFmtId="0" fontId="29" fillId="0" borderId="76" xfId="2" applyFont="1" applyBorder="1" applyAlignment="1">
      <alignment horizontal="center" vertical="center"/>
    </xf>
    <xf numFmtId="0" fontId="29" fillId="0" borderId="222" xfId="2" applyFont="1" applyBorder="1" applyAlignment="1">
      <alignment horizontal="center" vertical="center"/>
    </xf>
    <xf numFmtId="0" fontId="29" fillId="0" borderId="220" xfId="2" applyFont="1" applyBorder="1" applyAlignment="1">
      <alignment horizontal="center" vertical="center"/>
    </xf>
    <xf numFmtId="0" fontId="29" fillId="0" borderId="221" xfId="2" applyFont="1" applyBorder="1" applyAlignment="1">
      <alignment horizontal="center" vertical="center"/>
    </xf>
    <xf numFmtId="0" fontId="9" fillId="0" borderId="184" xfId="2" applyFont="1" applyBorder="1" applyAlignment="1" applyProtection="1">
      <alignment horizontal="center" vertical="center" shrinkToFit="1"/>
      <protection locked="0"/>
    </xf>
    <xf numFmtId="0" fontId="9" fillId="0" borderId="78" xfId="2" applyFont="1" applyBorder="1" applyAlignment="1" applyProtection="1">
      <alignment horizontal="center" vertical="center" shrinkToFit="1"/>
      <protection locked="0"/>
    </xf>
    <xf numFmtId="0" fontId="1" fillId="0" borderId="117" xfId="2" applyBorder="1" applyAlignment="1">
      <alignment horizontal="center" vertical="center"/>
    </xf>
    <xf numFmtId="0" fontId="32" fillId="0" borderId="118" xfId="2" applyFont="1" applyBorder="1" applyAlignment="1">
      <alignment horizontal="center" vertical="center" shrinkToFit="1"/>
    </xf>
    <xf numFmtId="0" fontId="32" fillId="0" borderId="179" xfId="2" applyFont="1" applyBorder="1" applyAlignment="1">
      <alignment horizontal="center" vertical="center" shrinkToFit="1"/>
    </xf>
    <xf numFmtId="0" fontId="32" fillId="4" borderId="41" xfId="2" applyFont="1" applyFill="1" applyBorder="1" applyAlignment="1">
      <alignment horizontal="center" vertical="center" shrinkToFit="1"/>
    </xf>
    <xf numFmtId="0" fontId="1" fillId="4" borderId="49" xfId="2" applyFill="1" applyBorder="1" applyAlignment="1">
      <alignment horizontal="center" vertical="center" shrinkToFit="1"/>
    </xf>
    <xf numFmtId="0" fontId="1" fillId="0" borderId="90" xfId="2" applyBorder="1" applyAlignment="1">
      <alignment vertical="center"/>
    </xf>
    <xf numFmtId="0" fontId="1" fillId="0" borderId="117" xfId="2" applyBorder="1" applyAlignment="1">
      <alignment vertical="center"/>
    </xf>
    <xf numFmtId="0" fontId="1" fillId="0" borderId="179" xfId="2" applyBorder="1" applyAlignment="1">
      <alignment horizontal="center" vertical="center" shrinkToFit="1"/>
    </xf>
    <xf numFmtId="0" fontId="1" fillId="0" borderId="76" xfId="2" applyBorder="1" applyAlignment="1">
      <alignment horizontal="center" vertical="center" shrinkToFit="1"/>
    </xf>
    <xf numFmtId="0" fontId="35" fillId="0" borderId="79" xfId="2" applyFont="1" applyBorder="1" applyAlignment="1">
      <alignment horizontal="center" vertical="center" shrinkToFit="1"/>
    </xf>
    <xf numFmtId="0" fontId="35" fillId="0" borderId="90" xfId="2" applyFont="1" applyBorder="1" applyAlignment="1">
      <alignment horizontal="center" vertical="center" shrinkToFit="1"/>
    </xf>
    <xf numFmtId="0" fontId="34" fillId="0" borderId="90" xfId="2" applyFont="1" applyBorder="1" applyAlignment="1">
      <alignment horizontal="center" vertical="center"/>
    </xf>
    <xf numFmtId="0" fontId="32" fillId="4" borderId="34" xfId="2" applyFont="1" applyFill="1" applyBorder="1" applyAlignment="1">
      <alignment horizontal="center" vertical="center" shrinkToFit="1"/>
    </xf>
    <xf numFmtId="0" fontId="32" fillId="4" borderId="76" xfId="2" applyFont="1" applyFill="1" applyBorder="1" applyAlignment="1">
      <alignment horizontal="center" vertical="center" shrinkToFit="1"/>
    </xf>
    <xf numFmtId="0" fontId="32" fillId="4" borderId="49" xfId="2" applyFont="1" applyFill="1" applyBorder="1" applyAlignment="1">
      <alignment horizontal="center" vertical="center" shrinkToFit="1"/>
    </xf>
    <xf numFmtId="38" fontId="34" fillId="0" borderId="92" xfId="3" applyFont="1" applyFill="1" applyBorder="1" applyAlignment="1" applyProtection="1">
      <alignment horizontal="center" vertical="center"/>
    </xf>
    <xf numFmtId="0" fontId="1" fillId="0" borderId="93" xfId="2" applyBorder="1" applyAlignment="1">
      <alignment horizontal="center" vertical="center"/>
    </xf>
    <xf numFmtId="0" fontId="32" fillId="0" borderId="28" xfId="2" applyFont="1" applyBorder="1" applyAlignment="1">
      <alignment horizontal="center" vertical="center" shrinkToFit="1"/>
    </xf>
    <xf numFmtId="0" fontId="32" fillId="0" borderId="19" xfId="2" applyFont="1" applyBorder="1" applyAlignment="1">
      <alignment horizontal="center" vertical="center" shrinkToFit="1"/>
    </xf>
    <xf numFmtId="0" fontId="19" fillId="0" borderId="84" xfId="2" applyFont="1" applyBorder="1" applyAlignment="1">
      <alignment horizontal="center" vertical="center" shrinkToFit="1"/>
    </xf>
    <xf numFmtId="0" fontId="19" fillId="0" borderId="85" xfId="2" applyFont="1" applyBorder="1" applyAlignment="1">
      <alignment horizontal="center" vertical="center" shrinkToFit="1"/>
    </xf>
    <xf numFmtId="0" fontId="32" fillId="0" borderId="51" xfId="2" applyFont="1" applyBorder="1" applyAlignment="1">
      <alignment horizontal="center" vertical="center" shrinkToFit="1"/>
    </xf>
    <xf numFmtId="0" fontId="1" fillId="0" borderId="52" xfId="2" applyBorder="1" applyAlignment="1">
      <alignment horizontal="center" vertical="center" shrinkToFit="1"/>
    </xf>
    <xf numFmtId="38" fontId="34" fillId="0" borderId="93" xfId="3" applyFont="1" applyFill="1" applyBorder="1" applyAlignment="1" applyProtection="1">
      <alignment horizontal="center" vertical="center"/>
    </xf>
    <xf numFmtId="0" fontId="32" fillId="0" borderId="52" xfId="2" applyFont="1" applyBorder="1" applyAlignment="1">
      <alignment horizontal="center" vertical="center" shrinkToFit="1"/>
    </xf>
    <xf numFmtId="38" fontId="34" fillId="0" borderId="206" xfId="2" applyNumberFormat="1" applyFont="1" applyBorder="1" applyAlignment="1">
      <alignment horizontal="center" vertical="center"/>
    </xf>
    <xf numFmtId="0" fontId="16" fillId="0" borderId="84" xfId="2" applyFont="1" applyBorder="1" applyAlignment="1">
      <alignment horizontal="center" vertical="center" shrinkToFit="1"/>
    </xf>
    <xf numFmtId="0" fontId="16" fillId="0" borderId="85" xfId="2" applyFont="1" applyBorder="1" applyAlignment="1">
      <alignment horizontal="center" vertical="center" shrinkToFit="1"/>
    </xf>
    <xf numFmtId="0" fontId="16" fillId="0" borderId="79" xfId="2" applyFont="1" applyBorder="1" applyAlignment="1">
      <alignment horizontal="center" vertical="center" shrinkToFit="1"/>
    </xf>
    <xf numFmtId="0" fontId="16" fillId="0" borderId="90" xfId="2" applyFont="1" applyBorder="1" applyAlignment="1">
      <alignment horizontal="center" vertical="center" shrinkToFit="1"/>
    </xf>
    <xf numFmtId="0" fontId="16" fillId="0" borderId="206" xfId="2" applyFont="1" applyBorder="1" applyAlignment="1">
      <alignment horizontal="center" vertical="center" shrinkToFit="1"/>
    </xf>
    <xf numFmtId="0" fontId="16" fillId="0" borderId="117" xfId="2" applyFont="1" applyBorder="1" applyAlignment="1">
      <alignment horizontal="center" vertical="center" shrinkToFit="1"/>
    </xf>
    <xf numFmtId="0" fontId="24" fillId="0" borderId="41" xfId="2" applyFont="1" applyBorder="1" applyAlignment="1">
      <alignment horizontal="center" vertical="center" shrinkToFit="1"/>
    </xf>
    <xf numFmtId="0" fontId="39" fillId="0" borderId="91" xfId="2" applyFont="1" applyBorder="1" applyAlignment="1">
      <alignment horizontal="center" vertical="center" shrinkToFit="1"/>
    </xf>
    <xf numFmtId="0" fontId="24" fillId="8" borderId="118" xfId="2" applyFont="1" applyFill="1" applyBorder="1" applyAlignment="1">
      <alignment horizontal="center" vertical="center" shrinkToFit="1"/>
    </xf>
    <xf numFmtId="0" fontId="39" fillId="8" borderId="119" xfId="2" applyFont="1" applyFill="1" applyBorder="1" applyAlignment="1">
      <alignment horizontal="center" vertical="center" shrinkToFit="1"/>
    </xf>
    <xf numFmtId="0" fontId="49" fillId="7" borderId="55" xfId="2" applyFont="1" applyFill="1" applyBorder="1" applyAlignment="1">
      <alignment horizontal="center" vertical="center" shrinkToFit="1"/>
    </xf>
    <xf numFmtId="0" fontId="49" fillId="7" borderId="90" xfId="2" applyFont="1" applyFill="1" applyBorder="1" applyAlignment="1">
      <alignment horizontal="center" vertical="center" shrinkToFit="1"/>
    </xf>
    <xf numFmtId="0" fontId="49" fillId="7" borderId="11" xfId="2" applyFont="1" applyFill="1" applyBorder="1" applyAlignment="1">
      <alignment horizontal="center" vertical="center" shrinkToFit="1"/>
    </xf>
    <xf numFmtId="0" fontId="49" fillId="7" borderId="117" xfId="2" applyFont="1" applyFill="1" applyBorder="1" applyAlignment="1">
      <alignment horizontal="center" vertical="center" shrinkToFit="1"/>
    </xf>
    <xf numFmtId="0" fontId="24" fillId="0" borderId="86" xfId="2" applyFont="1" applyBorder="1" applyAlignment="1">
      <alignment horizontal="center" vertical="center" shrinkToFit="1"/>
    </xf>
    <xf numFmtId="0" fontId="39" fillId="0" borderId="148" xfId="2" applyFont="1" applyBorder="1" applyAlignment="1">
      <alignment horizontal="center" vertical="center" shrinkToFit="1"/>
    </xf>
    <xf numFmtId="0" fontId="49" fillId="7" borderId="96" xfId="2" applyFont="1" applyFill="1" applyBorder="1" applyAlignment="1">
      <alignment horizontal="center" vertical="center" shrinkToFit="1"/>
    </xf>
    <xf numFmtId="0" fontId="49" fillId="7" borderId="85" xfId="2" applyFont="1" applyFill="1" applyBorder="1" applyAlignment="1">
      <alignment horizontal="center" vertical="center" shrinkToFit="1"/>
    </xf>
    <xf numFmtId="0" fontId="49" fillId="7" borderId="186" xfId="2" applyFont="1" applyFill="1" applyBorder="1" applyAlignment="1">
      <alignment horizontal="center" vertical="center" shrinkToFit="1"/>
    </xf>
    <xf numFmtId="0" fontId="49" fillId="7" borderId="187" xfId="2" applyFont="1" applyFill="1" applyBorder="1" applyAlignment="1">
      <alignment horizontal="center" vertical="center" shrinkToFit="1"/>
    </xf>
    <xf numFmtId="0" fontId="24" fillId="0" borderId="87" xfId="2" applyFont="1" applyBorder="1" applyAlignment="1">
      <alignment horizontal="center" vertical="center" shrinkToFit="1"/>
    </xf>
    <xf numFmtId="0" fontId="24" fillId="8" borderId="41" xfId="2" applyFont="1" applyFill="1" applyBorder="1" applyAlignment="1">
      <alignment horizontal="center" vertical="center" shrinkToFit="1"/>
    </xf>
    <xf numFmtId="0" fontId="24" fillId="8" borderId="91" xfId="2" applyFont="1" applyFill="1" applyBorder="1" applyAlignment="1">
      <alignment horizontal="center" vertical="center" shrinkToFit="1"/>
    </xf>
    <xf numFmtId="0" fontId="39" fillId="0" borderId="49" xfId="2" applyFont="1" applyBorder="1" applyAlignment="1">
      <alignment horizontal="center" vertical="center" shrinkToFit="1"/>
    </xf>
    <xf numFmtId="0" fontId="24" fillId="4" borderId="41" xfId="2" applyFont="1" applyFill="1" applyBorder="1" applyAlignment="1">
      <alignment horizontal="center" vertical="center" shrinkToFit="1"/>
    </xf>
    <xf numFmtId="0" fontId="24" fillId="4" borderId="49" xfId="2" applyFont="1" applyFill="1" applyBorder="1" applyAlignment="1">
      <alignment horizontal="center" vertical="center" shrinkToFit="1"/>
    </xf>
    <xf numFmtId="0" fontId="24" fillId="8" borderId="51" xfId="2" applyFont="1" applyFill="1" applyBorder="1" applyAlignment="1">
      <alignment horizontal="center" vertical="center" shrinkToFit="1"/>
    </xf>
    <xf numFmtId="0" fontId="24" fillId="8" borderId="81" xfId="2" applyFont="1" applyFill="1" applyBorder="1" applyAlignment="1">
      <alignment horizontal="center" vertical="center" shrinkToFit="1"/>
    </xf>
    <xf numFmtId="0" fontId="16" fillId="0" borderId="92" xfId="2" applyFont="1" applyBorder="1" applyAlignment="1">
      <alignment horizontal="center" vertical="center" shrinkToFit="1"/>
    </xf>
    <xf numFmtId="0" fontId="16" fillId="0" borderId="93" xfId="2" applyFont="1" applyBorder="1" applyAlignment="1">
      <alignment horizontal="center" vertical="center" shrinkToFit="1"/>
    </xf>
    <xf numFmtId="0" fontId="24" fillId="0" borderId="118" xfId="2" applyFont="1" applyBorder="1" applyAlignment="1">
      <alignment horizontal="center" vertical="center" shrinkToFit="1"/>
    </xf>
    <xf numFmtId="0" fontId="39" fillId="0" borderId="179" xfId="2" applyFont="1" applyBorder="1" applyAlignment="1">
      <alignment horizontal="center" vertical="center" shrinkToFit="1"/>
    </xf>
    <xf numFmtId="0" fontId="24" fillId="0" borderId="34" xfId="2" applyFont="1" applyBorder="1" applyAlignment="1">
      <alignment horizontal="center" vertical="center" shrinkToFit="1"/>
    </xf>
    <xf numFmtId="0" fontId="39" fillId="0" borderId="76" xfId="2" applyFont="1" applyBorder="1" applyAlignment="1">
      <alignment horizontal="center" vertical="center" shrinkToFit="1"/>
    </xf>
    <xf numFmtId="38" fontId="33" fillId="4" borderId="41" xfId="3" applyFont="1" applyFill="1" applyBorder="1" applyAlignment="1" applyProtection="1">
      <alignment horizontal="center" vertical="center" shrinkToFit="1"/>
    </xf>
    <xf numFmtId="0" fontId="1" fillId="0" borderId="115" xfId="2" applyBorder="1" applyAlignment="1">
      <alignment horizontal="center" vertical="center" shrinkToFit="1"/>
    </xf>
    <xf numFmtId="0" fontId="39" fillId="4" borderId="91" xfId="2" applyFont="1" applyFill="1" applyBorder="1" applyAlignment="1">
      <alignment horizontal="center" vertical="center" shrinkToFit="1"/>
    </xf>
    <xf numFmtId="0" fontId="29" fillId="6" borderId="58" xfId="2" applyFont="1" applyFill="1" applyBorder="1" applyAlignment="1">
      <alignment horizontal="center" vertical="center"/>
    </xf>
    <xf numFmtId="0" fontId="29" fillId="6" borderId="59" xfId="2" applyFont="1" applyFill="1" applyBorder="1" applyAlignment="1">
      <alignment horizontal="center" vertical="center"/>
    </xf>
    <xf numFmtId="0" fontId="29" fillId="6" borderId="60" xfId="2" applyFont="1" applyFill="1" applyBorder="1" applyAlignment="1">
      <alignment horizontal="center" vertical="center"/>
    </xf>
    <xf numFmtId="0" fontId="29" fillId="5" borderId="58" xfId="2" applyFont="1" applyFill="1" applyBorder="1" applyAlignment="1">
      <alignment horizontal="center" vertical="center"/>
    </xf>
    <xf numFmtId="0" fontId="29" fillId="5" borderId="59" xfId="2" applyFont="1" applyFill="1" applyBorder="1" applyAlignment="1">
      <alignment horizontal="center" vertical="center"/>
    </xf>
    <xf numFmtId="0" fontId="29" fillId="5" borderId="60" xfId="2" applyFont="1" applyFill="1" applyBorder="1" applyAlignment="1">
      <alignment horizontal="center" vertical="center"/>
    </xf>
    <xf numFmtId="0" fontId="29" fillId="0" borderId="219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 shrinkToFit="1"/>
    </xf>
    <xf numFmtId="0" fontId="27" fillId="0" borderId="83" xfId="2" applyFont="1" applyBorder="1" applyAlignment="1">
      <alignment horizontal="center" vertical="center" shrinkToFit="1"/>
    </xf>
    <xf numFmtId="0" fontId="27" fillId="0" borderId="56" xfId="2" applyFont="1" applyBorder="1" applyAlignment="1">
      <alignment horizontal="center" vertical="center"/>
    </xf>
    <xf numFmtId="0" fontId="27" fillId="0" borderId="107" xfId="2" applyFont="1" applyBorder="1" applyAlignment="1">
      <alignment horizontal="center" vertical="center"/>
    </xf>
    <xf numFmtId="0" fontId="27" fillId="0" borderId="108" xfId="2" applyFont="1" applyBorder="1" applyAlignment="1">
      <alignment horizontal="center" vertical="center" shrinkToFit="1"/>
    </xf>
    <xf numFmtId="0" fontId="27" fillId="0" borderId="107" xfId="2" applyFont="1" applyBorder="1" applyAlignment="1">
      <alignment horizontal="center" vertical="center" shrinkToFit="1"/>
    </xf>
    <xf numFmtId="38" fontId="4" fillId="0" borderId="92" xfId="3" applyFont="1" applyFill="1" applyBorder="1" applyAlignment="1" applyProtection="1">
      <alignment vertical="center"/>
      <protection locked="0"/>
    </xf>
    <xf numFmtId="38" fontId="4" fillId="0" borderId="19" xfId="3" applyFont="1" applyFill="1" applyBorder="1" applyAlignment="1" applyProtection="1">
      <alignment vertical="center"/>
      <protection locked="0"/>
    </xf>
    <xf numFmtId="38" fontId="4" fillId="0" borderId="215" xfId="3" applyFont="1" applyFill="1" applyBorder="1" applyAlignment="1" applyProtection="1">
      <alignment vertical="center"/>
      <protection locked="0"/>
    </xf>
    <xf numFmtId="38" fontId="7" fillId="0" borderId="92" xfId="2" applyNumberFormat="1" applyFont="1" applyBorder="1" applyAlignment="1" applyProtection="1">
      <alignment vertical="center"/>
      <protection locked="0"/>
    </xf>
    <xf numFmtId="38" fontId="7" fillId="0" borderId="19" xfId="2" applyNumberFormat="1" applyFont="1" applyBorder="1" applyAlignment="1" applyProtection="1">
      <alignment vertical="center"/>
      <protection locked="0"/>
    </xf>
    <xf numFmtId="38" fontId="7" fillId="0" borderId="215" xfId="2" applyNumberFormat="1" applyFont="1" applyBorder="1" applyAlignment="1" applyProtection="1">
      <alignment vertical="center"/>
      <protection locked="0"/>
    </xf>
    <xf numFmtId="0" fontId="7" fillId="5" borderId="223" xfId="2" applyFont="1" applyFill="1" applyBorder="1" applyAlignment="1" applyProtection="1">
      <alignment vertical="center"/>
      <protection locked="0"/>
    </xf>
    <xf numFmtId="0" fontId="7" fillId="5" borderId="224" xfId="2" applyFont="1" applyFill="1" applyBorder="1" applyAlignment="1" applyProtection="1">
      <alignment vertical="center"/>
      <protection locked="0"/>
    </xf>
    <xf numFmtId="38" fontId="7" fillId="5" borderId="225" xfId="2" applyNumberFormat="1" applyFont="1" applyFill="1" applyBorder="1" applyAlignment="1" applyProtection="1">
      <alignment vertical="center"/>
      <protection locked="0"/>
    </xf>
    <xf numFmtId="38" fontId="7" fillId="5" borderId="224" xfId="2" applyNumberFormat="1" applyFont="1" applyFill="1" applyBorder="1" applyAlignment="1" applyProtection="1">
      <alignment vertical="center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27" fillId="0" borderId="108" xfId="2" applyFont="1" applyBorder="1" applyAlignment="1">
      <alignment horizontal="center" vertical="center"/>
    </xf>
    <xf numFmtId="38" fontId="33" fillId="6" borderId="0" xfId="3" applyFont="1" applyFill="1" applyBorder="1" applyAlignment="1" applyProtection="1">
      <alignment vertical="center"/>
    </xf>
    <xf numFmtId="0" fontId="1" fillId="6" borderId="0" xfId="2" applyFill="1" applyAlignment="1">
      <alignment vertical="center"/>
    </xf>
    <xf numFmtId="38" fontId="2" fillId="6" borderId="0" xfId="3" applyFont="1" applyFill="1" applyBorder="1" applyAlignment="1" applyProtection="1">
      <alignment vertical="center"/>
    </xf>
    <xf numFmtId="0" fontId="27" fillId="0" borderId="0" xfId="2" applyFont="1" applyAlignment="1">
      <alignment vertical="center"/>
    </xf>
    <xf numFmtId="0" fontId="16" fillId="6" borderId="0" xfId="2" applyFont="1" applyFill="1" applyAlignment="1">
      <alignment horizontal="center" vertical="center" shrinkToFit="1"/>
    </xf>
    <xf numFmtId="0" fontId="49" fillId="7" borderId="46" xfId="2" applyFont="1" applyFill="1" applyBorder="1" applyAlignment="1">
      <alignment horizontal="center" vertical="center" shrinkToFit="1"/>
    </xf>
    <xf numFmtId="0" fontId="49" fillId="7" borderId="122" xfId="2" applyFont="1" applyFill="1" applyBorder="1" applyAlignment="1">
      <alignment horizontal="center" vertical="center" shrinkToFit="1"/>
    </xf>
    <xf numFmtId="0" fontId="24" fillId="0" borderId="91" xfId="2" applyFont="1" applyBorder="1" applyAlignment="1">
      <alignment horizontal="center" vertical="center" shrinkToFit="1"/>
    </xf>
    <xf numFmtId="183" fontId="9" fillId="6" borderId="0" xfId="2" applyNumberFormat="1" applyFont="1" applyFill="1" applyAlignment="1">
      <alignment vertical="center" shrinkToFit="1"/>
    </xf>
    <xf numFmtId="0" fontId="1" fillId="0" borderId="57" xfId="2" applyBorder="1" applyAlignment="1">
      <alignment horizontal="center" vertical="center" shrinkToFit="1"/>
    </xf>
    <xf numFmtId="0" fontId="24" fillId="0" borderId="77" xfId="2" applyFont="1" applyBorder="1" applyAlignment="1">
      <alignment horizontal="center" vertical="center" shrinkToFit="1"/>
    </xf>
    <xf numFmtId="0" fontId="38" fillId="0" borderId="91" xfId="2" applyFont="1" applyBorder="1" applyAlignment="1">
      <alignment vertical="center" shrinkToFit="1"/>
    </xf>
    <xf numFmtId="38" fontId="33" fillId="8" borderId="41" xfId="3" applyFont="1" applyFill="1" applyBorder="1" applyAlignment="1" applyProtection="1">
      <alignment horizontal="center" vertical="center" shrinkToFit="1"/>
    </xf>
    <xf numFmtId="38" fontId="33" fillId="8" borderId="57" xfId="3" applyFont="1" applyFill="1" applyBorder="1" applyAlignment="1" applyProtection="1">
      <alignment horizontal="center" vertical="center" shrinkToFit="1"/>
    </xf>
    <xf numFmtId="38" fontId="33" fillId="8" borderId="51" xfId="3" applyFont="1" applyFill="1" applyBorder="1" applyAlignment="1" applyProtection="1">
      <alignment horizontal="center" vertical="center" shrinkToFit="1"/>
    </xf>
    <xf numFmtId="38" fontId="33" fillId="8" borderId="78" xfId="3" applyFont="1" applyFill="1" applyBorder="1" applyAlignment="1" applyProtection="1">
      <alignment horizontal="center" vertical="center" shrinkToFit="1"/>
    </xf>
    <xf numFmtId="0" fontId="24" fillId="0" borderId="44" xfId="2" applyFont="1" applyBorder="1" applyAlignment="1">
      <alignment horizontal="center" vertical="center" shrinkToFit="1"/>
    </xf>
    <xf numFmtId="0" fontId="24" fillId="0" borderId="122" xfId="2" applyFont="1" applyBorder="1" applyAlignment="1">
      <alignment horizontal="center" vertical="center" shrinkToFit="1"/>
    </xf>
    <xf numFmtId="0" fontId="24" fillId="6" borderId="0" xfId="2" applyFont="1" applyFill="1" applyAlignment="1">
      <alignment horizontal="center" vertical="center" shrinkToFit="1"/>
    </xf>
    <xf numFmtId="0" fontId="1" fillId="6" borderId="0" xfId="2" applyFill="1" applyAlignment="1">
      <alignment vertical="center" shrinkToFit="1"/>
    </xf>
    <xf numFmtId="0" fontId="49" fillId="7" borderId="36" xfId="2" applyFont="1" applyFill="1" applyBorder="1" applyAlignment="1">
      <alignment horizontal="center" vertical="center" shrinkToFit="1"/>
    </xf>
    <xf numFmtId="0" fontId="49" fillId="7" borderId="77" xfId="2" applyFont="1" applyFill="1" applyBorder="1" applyAlignment="1">
      <alignment horizontal="center" vertical="center" shrinkToFit="1"/>
    </xf>
    <xf numFmtId="0" fontId="49" fillId="7" borderId="188" xfId="2" applyFont="1" applyFill="1" applyBorder="1" applyAlignment="1">
      <alignment horizontal="center" vertical="center" shrinkToFit="1"/>
    </xf>
    <xf numFmtId="0" fontId="49" fillId="7" borderId="189" xfId="2" applyFont="1" applyFill="1" applyBorder="1" applyAlignment="1">
      <alignment horizontal="center" vertical="center" shrinkToFit="1"/>
    </xf>
    <xf numFmtId="0" fontId="38" fillId="0" borderId="119" xfId="2" applyFont="1" applyBorder="1" applyAlignment="1">
      <alignment horizontal="center" vertical="center" shrinkToFit="1"/>
    </xf>
    <xf numFmtId="0" fontId="38" fillId="0" borderId="91" xfId="2" applyFont="1" applyBorder="1" applyAlignment="1">
      <alignment horizontal="center" vertical="center" shrinkToFit="1"/>
    </xf>
    <xf numFmtId="0" fontId="24" fillId="0" borderId="119" xfId="2" applyFont="1" applyBorder="1" applyAlignment="1">
      <alignment horizontal="center" vertical="center" shrinkToFit="1"/>
    </xf>
    <xf numFmtId="0" fontId="39" fillId="0" borderId="119" xfId="2" applyFont="1" applyBorder="1" applyAlignment="1">
      <alignment horizontal="center" vertical="center" shrinkToFit="1"/>
    </xf>
    <xf numFmtId="0" fontId="39" fillId="8" borderId="91" xfId="2" applyFont="1" applyFill="1" applyBorder="1" applyAlignment="1">
      <alignment horizontal="center" vertical="center" shrinkToFit="1"/>
    </xf>
    <xf numFmtId="0" fontId="24" fillId="6" borderId="97" xfId="2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 applyProtection="1">
      <alignment horizontal="center" vertical="center" shrinkToFit="1"/>
    </xf>
    <xf numFmtId="38" fontId="33" fillId="0" borderId="43" xfId="3" applyFont="1" applyFill="1" applyBorder="1" applyAlignment="1" applyProtection="1">
      <alignment horizontal="right" vertical="center"/>
    </xf>
    <xf numFmtId="38" fontId="33" fillId="0" borderId="33" xfId="3" applyFont="1" applyFill="1" applyBorder="1" applyAlignment="1" applyProtection="1">
      <alignment horizontal="right" vertical="center"/>
    </xf>
    <xf numFmtId="38" fontId="2" fillId="0" borderId="130" xfId="3" applyFont="1" applyFill="1" applyBorder="1" applyAlignment="1" applyProtection="1">
      <alignment vertical="center"/>
      <protection locked="0"/>
    </xf>
    <xf numFmtId="0" fontId="1" fillId="0" borderId="113" xfId="2" applyBorder="1" applyAlignment="1" applyProtection="1">
      <alignment vertical="center"/>
      <protection locked="0"/>
    </xf>
    <xf numFmtId="0" fontId="38" fillId="0" borderId="77" xfId="2" applyFont="1" applyBorder="1" applyAlignment="1">
      <alignment vertical="center" shrinkToFit="1"/>
    </xf>
    <xf numFmtId="183" fontId="9" fillId="0" borderId="43" xfId="2" applyNumberFormat="1" applyFont="1" applyBorder="1" applyAlignment="1">
      <alignment vertical="center" shrinkToFit="1"/>
    </xf>
    <xf numFmtId="183" fontId="9" fillId="0" borderId="33" xfId="2" applyNumberFormat="1" applyFont="1" applyBorder="1" applyAlignment="1">
      <alignment vertical="center" shrinkToFit="1"/>
    </xf>
    <xf numFmtId="0" fontId="1" fillId="0" borderId="91" xfId="2" applyBorder="1" applyAlignment="1">
      <alignment vertical="center" shrinkToFit="1"/>
    </xf>
    <xf numFmtId="0" fontId="1" fillId="0" borderId="122" xfId="2" applyBorder="1" applyAlignment="1">
      <alignment vertical="center" shrinkToFit="1"/>
    </xf>
    <xf numFmtId="38" fontId="33" fillId="8" borderId="118" xfId="3" applyFont="1" applyFill="1" applyBorder="1" applyAlignment="1" applyProtection="1">
      <alignment horizontal="center" vertical="center" shrinkToFit="1"/>
    </xf>
    <xf numFmtId="38" fontId="33" fillId="8" borderId="226" xfId="3" applyFont="1" applyFill="1" applyBorder="1" applyAlignment="1" applyProtection="1">
      <alignment horizontal="center" vertical="center" shrinkToFit="1"/>
    </xf>
    <xf numFmtId="0" fontId="39" fillId="0" borderId="87" xfId="2" applyFont="1" applyBorder="1" applyAlignment="1">
      <alignment horizontal="center" vertical="center" shrinkToFit="1"/>
    </xf>
    <xf numFmtId="0" fontId="38" fillId="0" borderId="119" xfId="2" applyFont="1" applyBorder="1" applyAlignment="1">
      <alignment vertical="center" shrinkToFit="1"/>
    </xf>
    <xf numFmtId="0" fontId="27" fillId="0" borderId="102" xfId="2" applyFont="1" applyBorder="1" applyAlignment="1">
      <alignment horizontal="center" vertical="center"/>
    </xf>
    <xf numFmtId="0" fontId="27" fillId="0" borderId="103" xfId="2" applyFont="1" applyBorder="1" applyAlignment="1">
      <alignment horizontal="center" vertical="center"/>
    </xf>
    <xf numFmtId="0" fontId="27" fillId="0" borderId="104" xfId="2" applyFont="1" applyBorder="1" applyAlignment="1">
      <alignment horizontal="center" vertical="center"/>
    </xf>
    <xf numFmtId="0" fontId="49" fillId="7" borderId="111" xfId="2" applyFont="1" applyFill="1" applyBorder="1" applyAlignment="1">
      <alignment horizontal="center" vertical="center" shrinkToFit="1"/>
    </xf>
    <xf numFmtId="0" fontId="49" fillId="7" borderId="6" xfId="2" applyFont="1" applyFill="1" applyBorder="1" applyAlignment="1">
      <alignment horizontal="center" vertical="center" shrinkToFit="1"/>
    </xf>
    <xf numFmtId="0" fontId="49" fillId="7" borderId="10" xfId="2" applyFont="1" applyFill="1" applyBorder="1" applyAlignment="1">
      <alignment horizontal="center" vertical="center" shrinkToFit="1"/>
    </xf>
    <xf numFmtId="0" fontId="49" fillId="7" borderId="129" xfId="2" applyFont="1" applyFill="1" applyBorder="1" applyAlignment="1">
      <alignment horizontal="center" vertical="center" shrinkToFit="1"/>
    </xf>
    <xf numFmtId="38" fontId="33" fillId="4" borderId="44" xfId="3" applyFont="1" applyFill="1" applyBorder="1" applyAlignment="1" applyProtection="1">
      <alignment horizontal="center" vertical="center" shrinkToFit="1"/>
    </xf>
    <xf numFmtId="0" fontId="1" fillId="0" borderId="116" xfId="2" applyBorder="1" applyAlignment="1">
      <alignment horizontal="center" vertical="center" shrinkToFit="1"/>
    </xf>
    <xf numFmtId="0" fontId="24" fillId="0" borderId="138" xfId="2" applyFont="1" applyBorder="1" applyAlignment="1">
      <alignment horizontal="center" vertical="center" shrinkToFit="1"/>
    </xf>
    <xf numFmtId="0" fontId="24" fillId="0" borderId="139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horizontal="center" vertical="center" shrinkToFit="1"/>
    </xf>
    <xf numFmtId="31" fontId="16" fillId="0" borderId="0" xfId="2" applyNumberFormat="1" applyFont="1" applyAlignment="1">
      <alignment vertical="center" shrinkToFit="1"/>
    </xf>
    <xf numFmtId="38" fontId="7" fillId="5" borderId="101" xfId="2" applyNumberFormat="1" applyFont="1" applyFill="1" applyBorder="1" applyAlignment="1" applyProtection="1">
      <alignment vertical="center"/>
      <protection locked="0"/>
    </xf>
    <xf numFmtId="38" fontId="7" fillId="5" borderId="100" xfId="2" applyNumberFormat="1" applyFont="1" applyFill="1" applyBorder="1" applyAlignment="1" applyProtection="1">
      <alignment vertical="center"/>
      <protection locked="0"/>
    </xf>
    <xf numFmtId="0" fontId="27" fillId="0" borderId="14" xfId="2" applyFont="1" applyBorder="1" applyAlignment="1">
      <alignment horizontal="center" vertical="center"/>
    </xf>
    <xf numFmtId="0" fontId="27" fillId="0" borderId="13" xfId="2" applyFont="1" applyBorder="1" applyAlignment="1">
      <alignment horizontal="center" vertical="center"/>
    </xf>
    <xf numFmtId="38" fontId="7" fillId="0" borderId="68" xfId="2" applyNumberFormat="1" applyFont="1" applyBorder="1" applyAlignment="1" applyProtection="1">
      <alignment vertical="center"/>
      <protection locked="0"/>
    </xf>
    <xf numFmtId="38" fontId="7" fillId="0" borderId="52" xfId="2" applyNumberFormat="1" applyFont="1" applyBorder="1" applyAlignment="1" applyProtection="1">
      <alignment vertical="center"/>
      <protection locked="0"/>
    </xf>
    <xf numFmtId="38" fontId="7" fillId="0" borderId="78" xfId="2" applyNumberFormat="1" applyFont="1" applyBorder="1" applyAlignment="1" applyProtection="1">
      <alignment vertical="center"/>
      <protection locked="0"/>
    </xf>
    <xf numFmtId="0" fontId="7" fillId="5" borderId="99" xfId="2" applyFont="1" applyFill="1" applyBorder="1" applyAlignment="1" applyProtection="1">
      <alignment vertical="center"/>
      <protection locked="0"/>
    </xf>
    <xf numFmtId="0" fontId="7" fillId="5" borderId="100" xfId="2" applyFont="1" applyFill="1" applyBorder="1" applyAlignment="1" applyProtection="1">
      <alignment vertical="center"/>
      <protection locked="0"/>
    </xf>
    <xf numFmtId="0" fontId="24" fillId="0" borderId="148" xfId="2" applyFont="1" applyBorder="1" applyAlignment="1">
      <alignment horizontal="center" vertical="center" shrinkToFit="1"/>
    </xf>
    <xf numFmtId="0" fontId="49" fillId="7" borderId="98" xfId="2" applyFont="1" applyFill="1" applyBorder="1" applyAlignment="1">
      <alignment horizontal="center" vertical="center" shrinkToFit="1"/>
    </xf>
    <xf numFmtId="0" fontId="49" fillId="7" borderId="131" xfId="2" applyFont="1" applyFill="1" applyBorder="1" applyAlignment="1">
      <alignment horizontal="center" vertical="center" shrinkToFit="1"/>
    </xf>
    <xf numFmtId="0" fontId="24" fillId="0" borderId="49" xfId="2" applyFont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 shrinkToFit="1"/>
    </xf>
    <xf numFmtId="0" fontId="49" fillId="7" borderId="242" xfId="2" applyFont="1" applyFill="1" applyBorder="1" applyAlignment="1">
      <alignment horizontal="center" vertical="center" shrinkToFit="1"/>
    </xf>
    <xf numFmtId="0" fontId="49" fillId="7" borderId="244" xfId="2" applyFont="1" applyFill="1" applyBorder="1" applyAlignment="1">
      <alignment horizontal="center" vertical="center" shrinkToFit="1"/>
    </xf>
    <xf numFmtId="0" fontId="1" fillId="0" borderId="91" xfId="2" applyBorder="1" applyAlignment="1">
      <alignment horizontal="center" vertical="center" shrinkToFit="1"/>
    </xf>
    <xf numFmtId="0" fontId="1" fillId="4" borderId="91" xfId="2" applyFill="1" applyBorder="1" applyAlignment="1">
      <alignment horizontal="center" vertical="center" shrinkToFit="1"/>
    </xf>
    <xf numFmtId="38" fontId="41" fillId="4" borderId="41" xfId="3" applyFont="1" applyFill="1" applyBorder="1" applyAlignment="1" applyProtection="1">
      <alignment horizontal="center" vertical="center" shrinkToFit="1"/>
    </xf>
    <xf numFmtId="38" fontId="41" fillId="4" borderId="115" xfId="3" applyFont="1" applyFill="1" applyBorder="1" applyAlignment="1" applyProtection="1">
      <alignment horizontal="center" vertical="center" shrinkToFit="1"/>
    </xf>
    <xf numFmtId="0" fontId="49" fillId="7" borderId="191" xfId="2" applyFont="1" applyFill="1" applyBorder="1" applyAlignment="1">
      <alignment horizontal="center" vertical="center" shrinkToFit="1"/>
    </xf>
    <xf numFmtId="38" fontId="41" fillId="4" borderId="49" xfId="3" applyFont="1" applyFill="1" applyBorder="1" applyAlignment="1">
      <alignment horizontal="center" vertical="center" shrinkToFit="1"/>
    </xf>
    <xf numFmtId="38" fontId="41" fillId="4" borderId="116" xfId="3" applyFont="1" applyFill="1" applyBorder="1" applyAlignment="1">
      <alignment horizontal="center" vertical="center" shrinkToFit="1"/>
    </xf>
    <xf numFmtId="0" fontId="49" fillId="7" borderId="216" xfId="2" applyFont="1" applyFill="1" applyBorder="1" applyAlignment="1">
      <alignment horizontal="center" vertical="center" shrinkToFit="1"/>
    </xf>
    <xf numFmtId="0" fontId="49" fillId="7" borderId="243" xfId="2" applyFont="1" applyFill="1" applyBorder="1" applyAlignment="1">
      <alignment horizontal="center" vertical="center" shrinkToFit="1"/>
    </xf>
    <xf numFmtId="38" fontId="41" fillId="4" borderId="41" xfId="3" applyFont="1" applyFill="1" applyBorder="1" applyAlignment="1">
      <alignment horizontal="center" vertical="center"/>
    </xf>
    <xf numFmtId="38" fontId="41" fillId="4" borderId="115" xfId="3" applyFont="1" applyFill="1" applyBorder="1" applyAlignment="1">
      <alignment horizontal="center" vertical="center"/>
    </xf>
    <xf numFmtId="38" fontId="33" fillId="4" borderId="49" xfId="3" applyFont="1" applyFill="1" applyBorder="1" applyAlignment="1">
      <alignment horizontal="center" vertical="center" shrinkToFit="1"/>
    </xf>
    <xf numFmtId="38" fontId="33" fillId="4" borderId="116" xfId="3" applyFont="1" applyFill="1" applyBorder="1" applyAlignment="1">
      <alignment horizontal="center" vertical="center" shrinkToFit="1"/>
    </xf>
    <xf numFmtId="0" fontId="49" fillId="7" borderId="197" xfId="2" applyFont="1" applyFill="1" applyBorder="1" applyAlignment="1">
      <alignment horizontal="center" vertical="center" shrinkToFit="1"/>
    </xf>
    <xf numFmtId="0" fontId="49" fillId="7" borderId="245" xfId="2" applyFont="1" applyFill="1" applyBorder="1" applyAlignment="1">
      <alignment horizontal="center" vertical="center" shrinkToFit="1"/>
    </xf>
    <xf numFmtId="0" fontId="49" fillId="7" borderId="15" xfId="2" applyFont="1" applyFill="1" applyBorder="1" applyAlignment="1">
      <alignment horizontal="center" vertical="center" shrinkToFit="1"/>
    </xf>
    <xf numFmtId="0" fontId="24" fillId="0" borderId="161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6" fillId="0" borderId="10" xfId="2" applyFont="1" applyBorder="1" applyAlignment="1">
      <alignment horizontal="center" vertical="center" shrinkToFit="1"/>
    </xf>
    <xf numFmtId="0" fontId="16" fillId="0" borderId="129" xfId="2" applyFont="1" applyBorder="1" applyAlignment="1">
      <alignment horizontal="center" vertical="center" shrinkToFit="1"/>
    </xf>
    <xf numFmtId="0" fontId="24" fillId="0" borderId="179" xfId="2" applyFont="1" applyBorder="1" applyAlignment="1">
      <alignment horizontal="center" vertical="center" shrinkToFit="1"/>
    </xf>
    <xf numFmtId="0" fontId="1" fillId="0" borderId="119" xfId="2" applyBorder="1" applyAlignment="1">
      <alignment vertical="center" shrinkToFit="1"/>
    </xf>
    <xf numFmtId="0" fontId="49" fillId="7" borderId="217" xfId="2" applyFont="1" applyFill="1" applyBorder="1" applyAlignment="1">
      <alignment horizontal="center" vertical="center" shrinkToFit="1"/>
    </xf>
    <xf numFmtId="0" fontId="49" fillId="7" borderId="246" xfId="2" applyFont="1" applyFill="1" applyBorder="1" applyAlignment="1">
      <alignment horizontal="center" vertical="center" shrinkToFit="1"/>
    </xf>
    <xf numFmtId="38" fontId="64" fillId="4" borderId="41" xfId="3" applyFont="1" applyFill="1" applyBorder="1" applyAlignment="1">
      <alignment horizontal="center" vertical="center" shrinkToFit="1"/>
    </xf>
    <xf numFmtId="38" fontId="64" fillId="4" borderId="115" xfId="3" applyFont="1" applyFill="1" applyBorder="1" applyAlignment="1">
      <alignment horizontal="center" vertical="center" shrinkToFit="1"/>
    </xf>
    <xf numFmtId="38" fontId="33" fillId="4" borderId="118" xfId="3" applyFont="1" applyFill="1" applyBorder="1" applyAlignment="1">
      <alignment horizontal="center" vertical="center" shrinkToFit="1"/>
    </xf>
    <xf numFmtId="38" fontId="33" fillId="4" borderId="226" xfId="3" applyFont="1" applyFill="1" applyBorder="1" applyAlignment="1">
      <alignment horizontal="center" vertical="center" shrinkToFit="1"/>
    </xf>
    <xf numFmtId="0" fontId="24" fillId="8" borderId="49" xfId="2" applyFont="1" applyFill="1" applyBorder="1" applyAlignment="1">
      <alignment horizontal="center" vertical="center" shrinkToFit="1"/>
    </xf>
    <xf numFmtId="0" fontId="49" fillId="7" borderId="198" xfId="2" applyFont="1" applyFill="1" applyBorder="1" applyAlignment="1">
      <alignment horizontal="center" vertical="center" shrinkToFit="1"/>
    </xf>
    <xf numFmtId="0" fontId="49" fillId="7" borderId="199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vertical="center" shrinkToFit="1"/>
    </xf>
    <xf numFmtId="38" fontId="41" fillId="8" borderId="41" xfId="3" applyFont="1" applyFill="1" applyBorder="1" applyAlignment="1">
      <alignment horizontal="center" vertical="center"/>
    </xf>
    <xf numFmtId="38" fontId="41" fillId="8" borderId="115" xfId="3" applyFont="1" applyFill="1" applyBorder="1" applyAlignment="1">
      <alignment horizontal="center" vertical="center"/>
    </xf>
    <xf numFmtId="0" fontId="33" fillId="8" borderId="41" xfId="3" applyNumberFormat="1" applyFont="1" applyFill="1" applyBorder="1" applyAlignment="1">
      <alignment horizontal="center" vertical="center" shrinkToFit="1"/>
    </xf>
    <xf numFmtId="0" fontId="33" fillId="8" borderId="115" xfId="3" applyNumberFormat="1" applyFont="1" applyFill="1" applyBorder="1" applyAlignment="1">
      <alignment horizontal="center" vertical="center" shrinkToFit="1"/>
    </xf>
    <xf numFmtId="38" fontId="4" fillId="5" borderId="101" xfId="3" applyFont="1" applyFill="1" applyBorder="1" applyAlignment="1" applyProtection="1">
      <alignment vertical="center"/>
      <protection locked="0"/>
    </xf>
    <xf numFmtId="38" fontId="4" fillId="5" borderId="99" xfId="3" applyFont="1" applyFill="1" applyBorder="1" applyAlignment="1" applyProtection="1">
      <alignment vertical="center"/>
      <protection locked="0"/>
    </xf>
    <xf numFmtId="38" fontId="4" fillId="5" borderId="100" xfId="3" applyFont="1" applyFill="1" applyBorder="1" applyAlignment="1" applyProtection="1">
      <alignment vertical="center"/>
      <protection locked="0"/>
    </xf>
    <xf numFmtId="0" fontId="42" fillId="0" borderId="128" xfId="2" applyFont="1" applyBorder="1" applyAlignment="1">
      <alignment horizontal="center" vertical="center"/>
    </xf>
    <xf numFmtId="0" fontId="42" fillId="0" borderId="135" xfId="2" applyFont="1" applyBorder="1" applyAlignment="1">
      <alignment horizontal="center" vertical="center"/>
    </xf>
    <xf numFmtId="0" fontId="42" fillId="0" borderId="136" xfId="2" applyFont="1" applyBorder="1" applyAlignment="1">
      <alignment horizontal="center" vertical="center"/>
    </xf>
    <xf numFmtId="0" fontId="42" fillId="0" borderId="10" xfId="2" applyFont="1" applyBorder="1" applyAlignment="1">
      <alignment horizontal="center" vertical="center"/>
    </xf>
    <xf numFmtId="0" fontId="42" fillId="0" borderId="4" xfId="2" applyFont="1" applyBorder="1" applyAlignment="1">
      <alignment horizontal="center" vertical="center"/>
    </xf>
    <xf numFmtId="0" fontId="42" fillId="0" borderId="137" xfId="2" applyFont="1" applyBorder="1" applyAlignment="1">
      <alignment horizontal="center" vertical="center"/>
    </xf>
    <xf numFmtId="0" fontId="49" fillId="7" borderId="194" xfId="2" applyFont="1" applyFill="1" applyBorder="1" applyAlignment="1">
      <alignment horizontal="center" vertical="center" shrinkToFit="1"/>
    </xf>
    <xf numFmtId="0" fontId="49" fillId="7" borderId="192" xfId="2" applyFont="1" applyFill="1" applyBorder="1" applyAlignment="1">
      <alignment horizontal="center" vertical="center" shrinkToFit="1"/>
    </xf>
    <xf numFmtId="0" fontId="49" fillId="7" borderId="193" xfId="2" applyFont="1" applyFill="1" applyBorder="1" applyAlignment="1">
      <alignment horizontal="center" vertical="center" shrinkToFit="1"/>
    </xf>
    <xf numFmtId="0" fontId="24" fillId="4" borderId="118" xfId="2" applyFont="1" applyFill="1" applyBorder="1" applyAlignment="1">
      <alignment horizontal="center" vertical="center" shrinkToFit="1"/>
    </xf>
    <xf numFmtId="0" fontId="1" fillId="4" borderId="119" xfId="2" applyFill="1" applyBorder="1" applyAlignment="1">
      <alignment vertical="center" shrinkToFit="1"/>
    </xf>
    <xf numFmtId="38" fontId="41" fillId="8" borderId="41" xfId="3" applyFont="1" applyFill="1" applyBorder="1" applyAlignment="1" applyProtection="1">
      <alignment horizontal="center" vertical="center" shrinkToFit="1"/>
    </xf>
    <xf numFmtId="38" fontId="41" fillId="8" borderId="115" xfId="3" applyFont="1" applyFill="1" applyBorder="1" applyAlignment="1" applyProtection="1">
      <alignment horizontal="center" vertical="center" shrinkToFit="1"/>
    </xf>
    <xf numFmtId="0" fontId="24" fillId="8" borderId="152" xfId="2" applyFont="1" applyFill="1" applyBorder="1" applyAlignment="1">
      <alignment horizontal="center" vertical="center" shrinkToFit="1"/>
    </xf>
    <xf numFmtId="0" fontId="24" fillId="8" borderId="117" xfId="2" applyFont="1" applyFill="1" applyBorder="1" applyAlignment="1">
      <alignment horizontal="center" vertical="center" shrinkToFit="1"/>
    </xf>
    <xf numFmtId="0" fontId="1" fillId="8" borderId="91" xfId="2" applyFill="1" applyBorder="1" applyAlignment="1">
      <alignment horizontal="center" vertical="center" shrinkToFit="1"/>
    </xf>
    <xf numFmtId="0" fontId="24" fillId="0" borderId="76" xfId="2" applyFont="1" applyBorder="1" applyAlignment="1">
      <alignment horizontal="center" vertical="center" shrinkToFit="1"/>
    </xf>
    <xf numFmtId="0" fontId="1" fillId="0" borderId="119" xfId="2" applyBorder="1" applyAlignment="1">
      <alignment horizontal="center" vertical="center" shrinkToFit="1"/>
    </xf>
    <xf numFmtId="0" fontId="1" fillId="4" borderId="119" xfId="2" applyFill="1" applyBorder="1" applyAlignment="1">
      <alignment horizontal="center" vertical="center" shrinkToFit="1"/>
    </xf>
    <xf numFmtId="0" fontId="24" fillId="10" borderId="41" xfId="2" applyFont="1" applyFill="1" applyBorder="1" applyAlignment="1">
      <alignment horizontal="center" vertical="center" shrinkToFit="1"/>
    </xf>
    <xf numFmtId="0" fontId="1" fillId="10" borderId="91" xfId="2" applyFill="1" applyBorder="1" applyAlignment="1">
      <alignment horizontal="center" vertical="center" shrinkToFit="1"/>
    </xf>
    <xf numFmtId="38" fontId="41" fillId="8" borderId="118" xfId="3" applyFont="1" applyFill="1" applyBorder="1" applyAlignment="1" applyProtection="1">
      <alignment horizontal="center" vertical="center"/>
    </xf>
    <xf numFmtId="38" fontId="41" fillId="8" borderId="226" xfId="3" applyFont="1" applyFill="1" applyBorder="1" applyAlignment="1" applyProtection="1">
      <alignment horizontal="center" vertical="center"/>
    </xf>
    <xf numFmtId="38" fontId="41" fillId="4" borderId="49" xfId="3" applyFont="1" applyFill="1" applyBorder="1" applyAlignment="1" applyProtection="1">
      <alignment horizontal="center" vertical="center" shrinkToFit="1"/>
    </xf>
    <xf numFmtId="38" fontId="41" fillId="4" borderId="116" xfId="3" applyFont="1" applyFill="1" applyBorder="1" applyAlignment="1" applyProtection="1">
      <alignment horizontal="center" vertical="center" shrinkToFit="1"/>
    </xf>
    <xf numFmtId="38" fontId="33" fillId="8" borderId="116" xfId="3" applyFont="1" applyFill="1" applyBorder="1" applyAlignment="1" applyProtection="1">
      <alignment horizontal="center" vertical="center" shrinkToFit="1"/>
    </xf>
    <xf numFmtId="0" fontId="1" fillId="0" borderId="161" xfId="2" applyBorder="1" applyAlignment="1">
      <alignment horizontal="center" vertical="center" shrinkToFit="1"/>
    </xf>
    <xf numFmtId="38" fontId="7" fillId="6" borderId="68" xfId="2" applyNumberFormat="1" applyFont="1" applyFill="1" applyBorder="1" applyAlignment="1" applyProtection="1">
      <alignment vertical="center"/>
      <protection locked="0"/>
    </xf>
    <xf numFmtId="38" fontId="7" fillId="6" borderId="52" xfId="2" applyNumberFormat="1" applyFont="1" applyFill="1" applyBorder="1" applyAlignment="1" applyProtection="1">
      <alignment vertical="center"/>
      <protection locked="0"/>
    </xf>
    <xf numFmtId="38" fontId="7" fillId="6" borderId="78" xfId="2" applyNumberFormat="1" applyFont="1" applyFill="1" applyBorder="1" applyAlignment="1" applyProtection="1">
      <alignment vertical="center"/>
      <protection locked="0"/>
    </xf>
    <xf numFmtId="0" fontId="49" fillId="7" borderId="200" xfId="2" applyFont="1" applyFill="1" applyBorder="1" applyAlignment="1">
      <alignment horizontal="center" vertical="center" shrinkToFit="1"/>
    </xf>
    <xf numFmtId="0" fontId="24" fillId="0" borderId="152" xfId="2" applyFont="1" applyBorder="1" applyAlignment="1">
      <alignment horizontal="center" vertical="center" shrinkToFit="1"/>
    </xf>
    <xf numFmtId="0" fontId="24" fillId="0" borderId="12" xfId="2" applyFont="1" applyBorder="1" applyAlignment="1">
      <alignment horizontal="center" vertical="center" shrinkToFit="1"/>
    </xf>
    <xf numFmtId="38" fontId="41" fillId="8" borderId="41" xfId="3" applyFont="1" applyFill="1" applyBorder="1" applyAlignment="1" applyProtection="1">
      <alignment horizontal="center" vertical="center"/>
    </xf>
    <xf numFmtId="38" fontId="41" fillId="8" borderId="115" xfId="3" applyFont="1" applyFill="1" applyBorder="1" applyAlignment="1" applyProtection="1">
      <alignment horizontal="center" vertical="center"/>
    </xf>
    <xf numFmtId="38" fontId="41" fillId="8" borderId="86" xfId="3" applyFont="1" applyFill="1" applyBorder="1" applyAlignment="1">
      <alignment horizontal="center" vertical="center"/>
    </xf>
    <xf numFmtId="38" fontId="41" fillId="8" borderId="218" xfId="3" applyFont="1" applyFill="1" applyBorder="1" applyAlignment="1">
      <alignment horizontal="center" vertical="center"/>
    </xf>
    <xf numFmtId="0" fontId="24" fillId="6" borderId="41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horizontal="center" vertical="center" shrinkToFit="1"/>
    </xf>
    <xf numFmtId="38" fontId="33" fillId="8" borderId="41" xfId="3" applyFont="1" applyFill="1" applyBorder="1" applyAlignment="1">
      <alignment horizontal="center" vertical="center" shrinkToFit="1"/>
    </xf>
    <xf numFmtId="38" fontId="33" fillId="8" borderId="115" xfId="3" applyFont="1" applyFill="1" applyBorder="1" applyAlignment="1">
      <alignment horizontal="center" vertical="center" shrinkToFit="1"/>
    </xf>
    <xf numFmtId="0" fontId="49" fillId="7" borderId="80" xfId="2" applyFont="1" applyFill="1" applyBorder="1" applyAlignment="1">
      <alignment horizontal="center" vertical="center" shrinkToFit="1"/>
    </xf>
    <xf numFmtId="0" fontId="24" fillId="0" borderId="165" xfId="2" applyFont="1" applyBorder="1" applyAlignment="1">
      <alignment horizontal="center" vertical="center" shrinkToFit="1"/>
    </xf>
    <xf numFmtId="0" fontId="39" fillId="0" borderId="166" xfId="2" applyFont="1" applyBorder="1" applyAlignment="1">
      <alignment horizontal="center" vertical="center" shrinkToFit="1"/>
    </xf>
    <xf numFmtId="0" fontId="24" fillId="8" borderId="86" xfId="2" applyFont="1" applyFill="1" applyBorder="1" applyAlignment="1">
      <alignment horizontal="center" vertical="center" shrinkToFit="1"/>
    </xf>
    <xf numFmtId="0" fontId="24" fillId="8" borderId="87" xfId="2" applyFont="1" applyFill="1" applyBorder="1" applyAlignment="1">
      <alignment horizontal="center" vertical="center" shrinkToFit="1"/>
    </xf>
    <xf numFmtId="0" fontId="39" fillId="0" borderId="57" xfId="2" applyFont="1" applyBorder="1" applyAlignment="1">
      <alignment horizontal="center" vertical="center" shrinkToFit="1"/>
    </xf>
    <xf numFmtId="0" fontId="24" fillId="0" borderId="147" xfId="2" applyFont="1" applyBorder="1" applyAlignment="1">
      <alignment horizontal="center" vertical="center" shrinkToFit="1"/>
    </xf>
    <xf numFmtId="0" fontId="39" fillId="0" borderId="147" xfId="2" applyFont="1" applyBorder="1" applyAlignment="1">
      <alignment horizontal="center" vertical="center" shrinkToFit="1"/>
    </xf>
    <xf numFmtId="0" fontId="24" fillId="6" borderId="57" xfId="2" applyFont="1" applyFill="1" applyBorder="1" applyAlignment="1">
      <alignment vertical="center" shrinkToFit="1"/>
    </xf>
    <xf numFmtId="0" fontId="39" fillId="0" borderId="77" xfId="2" applyFont="1" applyBorder="1" applyAlignment="1">
      <alignment horizontal="center" vertical="center" shrinkToFit="1"/>
    </xf>
    <xf numFmtId="0" fontId="24" fillId="4" borderId="91" xfId="2" applyFont="1" applyFill="1" applyBorder="1" applyAlignment="1">
      <alignment vertical="center" shrinkToFit="1"/>
    </xf>
    <xf numFmtId="0" fontId="2" fillId="0" borderId="41" xfId="2" applyFont="1" applyBorder="1" applyAlignment="1" applyProtection="1">
      <alignment horizontal="center" vertical="center"/>
      <protection hidden="1"/>
    </xf>
    <xf numFmtId="0" fontId="2" fillId="0" borderId="49" xfId="2" applyFont="1" applyBorder="1" applyAlignment="1" applyProtection="1">
      <alignment horizontal="center" vertical="center"/>
      <protection hidden="1"/>
    </xf>
    <xf numFmtId="0" fontId="2" fillId="0" borderId="57" xfId="2" applyFont="1" applyBorder="1" applyAlignment="1" applyProtection="1">
      <alignment horizontal="center" vertical="center"/>
      <protection hidden="1"/>
    </xf>
    <xf numFmtId="0" fontId="49" fillId="7" borderId="196" xfId="2" applyFont="1" applyFill="1" applyBorder="1" applyAlignment="1">
      <alignment horizontal="center" vertical="center" shrinkToFit="1"/>
    </xf>
    <xf numFmtId="0" fontId="24" fillId="6" borderId="91" xfId="2" applyFont="1" applyFill="1" applyBorder="1" applyAlignment="1">
      <alignment vertical="center" shrinkToFit="1"/>
    </xf>
    <xf numFmtId="38" fontId="7" fillId="5" borderId="99" xfId="2" applyNumberFormat="1" applyFont="1" applyFill="1" applyBorder="1" applyAlignment="1" applyProtection="1">
      <alignment vertical="center"/>
      <protection locked="0"/>
    </xf>
    <xf numFmtId="0" fontId="24" fillId="0" borderId="51" xfId="2" applyFont="1" applyBorder="1" applyAlignment="1">
      <alignment horizontal="center" vertical="center" shrinkToFit="1"/>
    </xf>
    <xf numFmtId="0" fontId="39" fillId="0" borderId="78" xfId="2" applyFont="1" applyBorder="1" applyAlignment="1">
      <alignment horizontal="center" vertical="center" shrinkToFit="1"/>
    </xf>
    <xf numFmtId="0" fontId="24" fillId="0" borderId="94" xfId="2" applyFont="1" applyBorder="1" applyAlignment="1">
      <alignment horizontal="center" vertical="center" shrinkToFit="1"/>
    </xf>
    <xf numFmtId="0" fontId="38" fillId="0" borderId="95" xfId="2" applyFont="1" applyBorder="1" applyAlignment="1">
      <alignment vertical="center" shrinkToFit="1"/>
    </xf>
    <xf numFmtId="0" fontId="1" fillId="4" borderId="91" xfId="2" applyFill="1" applyBorder="1" applyAlignment="1">
      <alignment vertical="center" shrinkToFit="1"/>
    </xf>
    <xf numFmtId="0" fontId="49" fillId="7" borderId="205" xfId="2" applyFont="1" applyFill="1" applyBorder="1" applyAlignment="1">
      <alignment horizontal="center" vertical="center" shrinkToFit="1"/>
    </xf>
    <xf numFmtId="38" fontId="58" fillId="4" borderId="41" xfId="3" applyFont="1" applyFill="1" applyBorder="1" applyAlignment="1" applyProtection="1">
      <alignment horizontal="center" vertical="center" shrinkToFit="1"/>
    </xf>
    <xf numFmtId="38" fontId="58" fillId="4" borderId="115" xfId="3" applyFont="1" applyFill="1" applyBorder="1" applyAlignment="1" applyProtection="1">
      <alignment horizontal="center" vertical="center" shrinkToFit="1"/>
    </xf>
    <xf numFmtId="0" fontId="24" fillId="6" borderId="118" xfId="2" applyFont="1" applyFill="1" applyBorder="1" applyAlignment="1">
      <alignment horizontal="center" vertical="center" shrinkToFit="1"/>
    </xf>
    <xf numFmtId="0" fontId="24" fillId="6" borderId="119" xfId="2" applyFont="1" applyFill="1" applyBorder="1" applyAlignment="1">
      <alignment horizontal="center" vertical="center" shrinkToFit="1"/>
    </xf>
    <xf numFmtId="0" fontId="27" fillId="0" borderId="170" xfId="2" applyFont="1" applyBorder="1" applyAlignment="1">
      <alignment horizontal="center" vertical="center"/>
    </xf>
    <xf numFmtId="0" fontId="24" fillId="8" borderId="91" xfId="2" applyFont="1" applyFill="1" applyBorder="1" applyAlignment="1">
      <alignment vertical="center" shrinkToFit="1"/>
    </xf>
    <xf numFmtId="0" fontId="6" fillId="0" borderId="136" xfId="2" applyFont="1" applyBorder="1" applyAlignment="1">
      <alignment horizontal="center" vertical="center"/>
    </xf>
    <xf numFmtId="0" fontId="6" fillId="0" borderId="137" xfId="2" applyFont="1" applyBorder="1" applyAlignment="1">
      <alignment horizontal="center" vertical="center"/>
    </xf>
    <xf numFmtId="38" fontId="41" fillId="8" borderId="41" xfId="3" applyFont="1" applyFill="1" applyBorder="1" applyAlignment="1">
      <alignment horizontal="center" vertical="center" shrinkToFit="1"/>
    </xf>
    <xf numFmtId="38" fontId="41" fillId="8" borderId="115" xfId="3" applyFont="1" applyFill="1" applyBorder="1" applyAlignment="1">
      <alignment horizontal="center" vertical="center" shrinkToFit="1"/>
    </xf>
    <xf numFmtId="0" fontId="45" fillId="0" borderId="171" xfId="2" applyFont="1" applyBorder="1" applyAlignment="1">
      <alignment horizontal="center" vertical="center" shrinkToFit="1"/>
    </xf>
    <xf numFmtId="0" fontId="45" fillId="0" borderId="174" xfId="2" applyFont="1" applyBorder="1" applyAlignment="1">
      <alignment horizontal="center" vertical="center" shrinkToFit="1"/>
    </xf>
    <xf numFmtId="38" fontId="33" fillId="0" borderId="142" xfId="3" applyFont="1" applyFill="1" applyBorder="1" applyAlignment="1">
      <alignment vertical="center"/>
    </xf>
    <xf numFmtId="38" fontId="33" fillId="0" borderId="175" xfId="3" applyFont="1" applyFill="1" applyBorder="1" applyAlignment="1">
      <alignment vertical="center"/>
    </xf>
    <xf numFmtId="38" fontId="2" fillId="5" borderId="172" xfId="3" applyFont="1" applyFill="1" applyBorder="1" applyAlignment="1" applyProtection="1">
      <alignment vertical="center"/>
      <protection hidden="1"/>
    </xf>
    <xf numFmtId="38" fontId="2" fillId="5" borderId="162" xfId="3" applyFont="1" applyFill="1" applyBorder="1" applyAlignment="1" applyProtection="1">
      <alignment vertical="center"/>
      <protection hidden="1"/>
    </xf>
    <xf numFmtId="0" fontId="24" fillId="6" borderId="34" xfId="2" applyFont="1" applyFill="1" applyBorder="1" applyAlignment="1">
      <alignment horizontal="center" vertical="center" shrinkToFit="1"/>
    </xf>
    <xf numFmtId="0" fontId="24" fillId="6" borderId="77" xfId="2" applyFont="1" applyFill="1" applyBorder="1" applyAlignment="1">
      <alignment vertical="center" shrinkToFit="1"/>
    </xf>
    <xf numFmtId="0" fontId="45" fillId="5" borderId="146" xfId="2" applyFont="1" applyFill="1" applyBorder="1" applyAlignment="1">
      <alignment horizontal="center" vertical="center" shrinkToFit="1"/>
    </xf>
    <xf numFmtId="0" fontId="45" fillId="5" borderId="85" xfId="2" applyFont="1" applyFill="1" applyBorder="1" applyAlignment="1">
      <alignment horizontal="center" vertical="center" shrinkToFit="1"/>
    </xf>
    <xf numFmtId="0" fontId="45" fillId="5" borderId="173" xfId="2" applyFont="1" applyFill="1" applyBorder="1" applyAlignment="1">
      <alignment horizontal="center" vertical="center" shrinkToFit="1"/>
    </xf>
    <xf numFmtId="0" fontId="45" fillId="5" borderId="129" xfId="2" applyFont="1" applyFill="1" applyBorder="1" applyAlignment="1">
      <alignment horizontal="center" vertical="center" shrinkToFit="1"/>
    </xf>
    <xf numFmtId="0" fontId="45" fillId="0" borderId="159" xfId="2" applyFont="1" applyBorder="1" applyAlignment="1" applyProtection="1">
      <alignment horizontal="center" vertical="center" shrinkToFit="1"/>
      <protection locked="0"/>
    </xf>
    <xf numFmtId="0" fontId="45" fillId="0" borderId="175" xfId="2" applyFont="1" applyBorder="1" applyAlignment="1" applyProtection="1">
      <alignment horizontal="center" vertical="center" shrinkToFit="1"/>
      <protection locked="0"/>
    </xf>
    <xf numFmtId="38" fontId="33" fillId="0" borderId="159" xfId="3" applyFont="1" applyFill="1" applyBorder="1" applyAlignment="1">
      <alignment vertical="center"/>
    </xf>
    <xf numFmtId="38" fontId="2" fillId="5" borderId="176" xfId="3" applyFont="1" applyFill="1" applyBorder="1" applyAlignment="1" applyProtection="1">
      <alignment vertical="center"/>
      <protection hidden="1"/>
    </xf>
    <xf numFmtId="0" fontId="45" fillId="0" borderId="145" xfId="2" applyFont="1" applyBorder="1" applyAlignment="1" applyProtection="1">
      <alignment horizontal="center" vertical="center" shrinkToFit="1"/>
      <protection locked="0"/>
    </xf>
    <xf numFmtId="0" fontId="45" fillId="0" borderId="153" xfId="2" applyFont="1" applyBorder="1" applyAlignment="1" applyProtection="1">
      <alignment horizontal="center" vertical="center" shrinkToFit="1"/>
      <protection locked="0"/>
    </xf>
    <xf numFmtId="38" fontId="33" fillId="0" borderId="153" xfId="3" applyFont="1" applyFill="1" applyBorder="1" applyAlignment="1">
      <alignment vertical="center"/>
    </xf>
    <xf numFmtId="38" fontId="2" fillId="5" borderId="177" xfId="3" applyFont="1" applyFill="1" applyBorder="1" applyAlignment="1" applyProtection="1">
      <alignment vertical="center"/>
      <protection hidden="1"/>
    </xf>
    <xf numFmtId="0" fontId="24" fillId="8" borderId="119" xfId="2" applyFont="1" applyFill="1" applyBorder="1" applyAlignment="1">
      <alignment vertical="center" shrinkToFit="1"/>
    </xf>
    <xf numFmtId="0" fontId="45" fillId="5" borderId="97" xfId="2" applyFont="1" applyFill="1" applyBorder="1" applyAlignment="1">
      <alignment horizontal="center" vertical="center" shrinkToFit="1"/>
    </xf>
    <xf numFmtId="0" fontId="45" fillId="5" borderId="4" xfId="2" applyFont="1" applyFill="1" applyBorder="1" applyAlignment="1">
      <alignment horizontal="center" vertical="center" shrinkToFit="1"/>
    </xf>
    <xf numFmtId="0" fontId="16" fillId="0" borderId="123" xfId="2" applyFont="1" applyBorder="1" applyAlignment="1">
      <alignment horizontal="center" vertical="center" shrinkToFit="1"/>
    </xf>
    <xf numFmtId="0" fontId="45" fillId="5" borderId="144" xfId="2" applyFont="1" applyFill="1" applyBorder="1" applyAlignment="1">
      <alignment horizontal="center" vertical="center" shrinkToFit="1"/>
    </xf>
    <xf numFmtId="0" fontId="45" fillId="5" borderId="135" xfId="2" applyFont="1" applyFill="1" applyBorder="1" applyAlignment="1">
      <alignment horizontal="center" vertical="center" shrinkToFit="1"/>
    </xf>
    <xf numFmtId="0" fontId="45" fillId="5" borderId="152" xfId="2" applyFont="1" applyFill="1" applyBorder="1" applyAlignment="1">
      <alignment horizontal="center" vertical="center" shrinkToFit="1"/>
    </xf>
    <xf numFmtId="0" fontId="45" fillId="5" borderId="12" xfId="2" applyFont="1" applyFill="1" applyBorder="1" applyAlignment="1">
      <alignment horizontal="center" vertical="center" shrinkToFit="1"/>
    </xf>
    <xf numFmtId="0" fontId="24" fillId="6" borderId="152" xfId="2" applyFont="1" applyFill="1" applyBorder="1" applyAlignment="1">
      <alignment horizontal="center" vertical="center" shrinkToFit="1"/>
    </xf>
    <xf numFmtId="0" fontId="24" fillId="6" borderId="117" xfId="2" applyFont="1" applyFill="1" applyBorder="1" applyAlignment="1">
      <alignment horizontal="center" vertical="center" shrinkToFit="1"/>
    </xf>
    <xf numFmtId="38" fontId="33" fillId="8" borderId="118" xfId="3" applyFont="1" applyFill="1" applyBorder="1" applyAlignment="1">
      <alignment horizontal="center" vertical="center" shrinkToFit="1"/>
    </xf>
    <xf numFmtId="38" fontId="33" fillId="8" borderId="226" xfId="3" applyFont="1" applyFill="1" applyBorder="1" applyAlignment="1">
      <alignment horizontal="center" vertical="center" shrinkToFit="1"/>
    </xf>
    <xf numFmtId="38" fontId="33" fillId="0" borderId="43" xfId="3" applyFont="1" applyFill="1" applyBorder="1" applyAlignment="1">
      <alignment horizontal="right" vertical="center"/>
    </xf>
    <xf numFmtId="38" fontId="33" fillId="0" borderId="33" xfId="3" applyFont="1" applyFill="1" applyBorder="1" applyAlignment="1">
      <alignment horizontal="right" vertical="center"/>
    </xf>
    <xf numFmtId="38" fontId="2" fillId="0" borderId="113" xfId="3" applyFont="1" applyFill="1" applyBorder="1" applyAlignment="1" applyProtection="1">
      <alignment vertical="center"/>
      <protection locked="0"/>
    </xf>
    <xf numFmtId="0" fontId="27" fillId="0" borderId="55" xfId="2" applyFont="1" applyBorder="1" applyAlignment="1">
      <alignment vertical="center"/>
    </xf>
    <xf numFmtId="0" fontId="1" fillId="0" borderId="34" xfId="2" applyBorder="1" applyAlignment="1">
      <alignment vertical="center" shrinkToFit="1"/>
    </xf>
    <xf numFmtId="0" fontId="1" fillId="0" borderId="77" xfId="2" applyBorder="1" applyAlignment="1">
      <alignment vertical="center" shrinkToFit="1"/>
    </xf>
    <xf numFmtId="0" fontId="24" fillId="6" borderId="44" xfId="2" applyFont="1" applyFill="1" applyBorder="1" applyAlignment="1">
      <alignment horizontal="center" vertical="center" shrinkToFit="1"/>
    </xf>
    <xf numFmtId="0" fontId="24" fillId="6" borderId="122" xfId="2" applyFont="1" applyFill="1" applyBorder="1" applyAlignment="1">
      <alignment vertical="center" shrinkToFit="1"/>
    </xf>
    <xf numFmtId="0" fontId="49" fillId="7" borderId="123" xfId="2" applyFont="1" applyFill="1" applyBorder="1" applyAlignment="1">
      <alignment horizontal="center" vertical="center" shrinkToFit="1"/>
    </xf>
    <xf numFmtId="38" fontId="58" fillId="4" borderId="49" xfId="3" applyFont="1" applyFill="1" applyBorder="1" applyAlignment="1" applyProtection="1">
      <alignment horizontal="center" vertical="center" shrinkToFit="1"/>
    </xf>
    <xf numFmtId="38" fontId="58" fillId="4" borderId="116" xfId="3" applyFont="1" applyFill="1" applyBorder="1" applyAlignment="1" applyProtection="1">
      <alignment horizontal="center" vertical="center" shrinkToFit="1"/>
    </xf>
    <xf numFmtId="38" fontId="57" fillId="4" borderId="49" xfId="3" applyFont="1" applyFill="1" applyBorder="1" applyAlignment="1" applyProtection="1">
      <alignment horizontal="center" vertical="center" shrinkToFit="1"/>
    </xf>
    <xf numFmtId="38" fontId="57" fillId="4" borderId="116" xfId="3" applyFont="1" applyFill="1" applyBorder="1" applyAlignment="1" applyProtection="1">
      <alignment horizontal="center" vertical="center" shrinkToFit="1"/>
    </xf>
    <xf numFmtId="0" fontId="49" fillId="7" borderId="203" xfId="2" applyFont="1" applyFill="1" applyBorder="1" applyAlignment="1">
      <alignment horizontal="center" vertical="center" shrinkToFit="1"/>
    </xf>
    <xf numFmtId="0" fontId="49" fillId="7" borderId="37" xfId="2" applyFont="1" applyFill="1" applyBorder="1" applyAlignment="1">
      <alignment horizontal="center" vertical="center" shrinkToFit="1"/>
    </xf>
    <xf numFmtId="0" fontId="49" fillId="7" borderId="33" xfId="2" applyFont="1" applyFill="1" applyBorder="1" applyAlignment="1">
      <alignment horizontal="center" vertical="center" shrinkToFit="1"/>
    </xf>
    <xf numFmtId="0" fontId="49" fillId="7" borderId="45" xfId="2" applyFont="1" applyFill="1" applyBorder="1" applyAlignment="1">
      <alignment horizontal="center" vertical="center" shrinkToFit="1"/>
    </xf>
    <xf numFmtId="0" fontId="49" fillId="7" borderId="43" xfId="2" applyFont="1" applyFill="1" applyBorder="1" applyAlignment="1">
      <alignment horizontal="center" vertical="center" shrinkToFit="1"/>
    </xf>
    <xf numFmtId="0" fontId="49" fillId="7" borderId="201" xfId="2" applyFont="1" applyFill="1" applyBorder="1" applyAlignment="1">
      <alignment horizontal="center" vertical="center" shrinkToFit="1"/>
    </xf>
    <xf numFmtId="0" fontId="49" fillId="7" borderId="202" xfId="2" applyFont="1" applyFill="1" applyBorder="1" applyAlignment="1">
      <alignment horizontal="center" vertical="center" shrinkToFit="1"/>
    </xf>
    <xf numFmtId="0" fontId="24" fillId="4" borderId="86" xfId="2" applyFont="1" applyFill="1" applyBorder="1" applyAlignment="1">
      <alignment horizontal="center" vertical="center" shrinkToFit="1"/>
    </xf>
    <xf numFmtId="0" fontId="39" fillId="4" borderId="87" xfId="2" applyFont="1" applyFill="1" applyBorder="1" applyAlignment="1">
      <alignment horizontal="center" vertical="center" shrinkToFit="1"/>
    </xf>
    <xf numFmtId="0" fontId="24" fillId="4" borderId="119" xfId="2" applyFont="1" applyFill="1" applyBorder="1" applyAlignment="1">
      <alignment horizontal="center" vertical="center" shrinkToFit="1"/>
    </xf>
    <xf numFmtId="0" fontId="49" fillId="7" borderId="195" xfId="2" applyFont="1" applyFill="1" applyBorder="1" applyAlignment="1">
      <alignment horizontal="center" vertical="center" shrinkToFit="1"/>
    </xf>
    <xf numFmtId="0" fontId="39" fillId="8" borderId="87" xfId="2" applyFont="1" applyFill="1" applyBorder="1" applyAlignment="1">
      <alignment horizontal="center" vertical="center" shrinkToFit="1"/>
    </xf>
    <xf numFmtId="0" fontId="24" fillId="3" borderId="41" xfId="2" applyFont="1" applyFill="1" applyBorder="1" applyAlignment="1">
      <alignment horizontal="center" vertical="center" shrinkToFit="1"/>
    </xf>
    <xf numFmtId="0" fontId="24" fillId="3" borderId="91" xfId="2" applyFont="1" applyFill="1" applyBorder="1" applyAlignment="1">
      <alignment horizontal="center" vertical="center" shrinkToFit="1"/>
    </xf>
    <xf numFmtId="0" fontId="49" fillId="7" borderId="97" xfId="2" applyFont="1" applyFill="1" applyBorder="1" applyAlignment="1">
      <alignment horizontal="center" vertical="center" shrinkToFit="1"/>
    </xf>
    <xf numFmtId="0" fontId="49" fillId="7" borderId="0" xfId="2" applyFont="1" applyFill="1" applyAlignment="1">
      <alignment horizontal="center" vertical="center" shrinkToFit="1"/>
    </xf>
    <xf numFmtId="0" fontId="39" fillId="0" borderId="139" xfId="2" applyFont="1" applyBorder="1" applyAlignment="1">
      <alignment horizontal="center" vertical="center" shrinkToFit="1"/>
    </xf>
    <xf numFmtId="38" fontId="33" fillId="4" borderId="86" xfId="3" applyFont="1" applyFill="1" applyBorder="1" applyAlignment="1">
      <alignment horizontal="center" vertical="center" shrinkToFit="1"/>
    </xf>
    <xf numFmtId="38" fontId="33" fillId="4" borderId="218" xfId="3" applyFont="1" applyFill="1" applyBorder="1" applyAlignment="1">
      <alignment horizontal="center" vertical="center" shrinkToFit="1"/>
    </xf>
    <xf numFmtId="0" fontId="49" fillId="7" borderId="12" xfId="2" applyFont="1" applyFill="1" applyBorder="1" applyAlignment="1">
      <alignment horizontal="center" vertical="center" shrinkToFit="1"/>
    </xf>
    <xf numFmtId="38" fontId="33" fillId="8" borderId="138" xfId="3" applyFont="1" applyFill="1" applyBorder="1" applyAlignment="1">
      <alignment horizontal="center" vertical="center" shrinkToFit="1"/>
    </xf>
    <xf numFmtId="38" fontId="33" fillId="8" borderId="247" xfId="3" applyFont="1" applyFill="1" applyBorder="1" applyAlignment="1">
      <alignment horizontal="center" vertical="center" shrinkToFit="1"/>
    </xf>
    <xf numFmtId="38" fontId="33" fillId="8" borderId="116" xfId="3" applyFont="1" applyFill="1" applyBorder="1" applyAlignment="1">
      <alignment horizontal="center" vertical="center" shrinkToFit="1"/>
    </xf>
    <xf numFmtId="38" fontId="33" fillId="8" borderId="86" xfId="3" applyFont="1" applyFill="1" applyBorder="1" applyAlignment="1">
      <alignment horizontal="center" vertical="center" shrinkToFit="1"/>
    </xf>
    <xf numFmtId="38" fontId="33" fillId="8" borderId="236" xfId="3" applyFont="1" applyFill="1" applyBorder="1" applyAlignment="1">
      <alignment horizontal="center" vertical="center" shrinkToFit="1"/>
    </xf>
    <xf numFmtId="0" fontId="24" fillId="8" borderId="40" xfId="2" applyFont="1" applyFill="1" applyBorder="1" applyAlignment="1">
      <alignment horizontal="center" vertical="center" shrinkToFit="1"/>
    </xf>
    <xf numFmtId="0" fontId="39" fillId="8" borderId="40" xfId="2" applyFont="1" applyFill="1" applyBorder="1" applyAlignment="1">
      <alignment horizontal="center" vertical="center" shrinkToFit="1"/>
    </xf>
    <xf numFmtId="0" fontId="24" fillId="0" borderId="40" xfId="2" applyFont="1" applyBorder="1" applyAlignment="1">
      <alignment horizontal="center" vertical="center" shrinkToFit="1"/>
    </xf>
    <xf numFmtId="0" fontId="39" fillId="0" borderId="40" xfId="2" applyFont="1" applyBorder="1" applyAlignment="1">
      <alignment horizontal="center" vertical="center" shrinkToFit="1"/>
    </xf>
    <xf numFmtId="0" fontId="38" fillId="8" borderId="91" xfId="2" applyFont="1" applyFill="1" applyBorder="1" applyAlignment="1">
      <alignment vertical="center" shrinkToFit="1"/>
    </xf>
    <xf numFmtId="38" fontId="41" fillId="4" borderId="118" xfId="3" applyFont="1" applyFill="1" applyBorder="1" applyAlignment="1" applyProtection="1">
      <alignment horizontal="center" vertical="center" shrinkToFit="1"/>
    </xf>
    <xf numFmtId="38" fontId="41" fillId="4" borderId="226" xfId="3" applyFont="1" applyFill="1" applyBorder="1" applyAlignment="1" applyProtection="1">
      <alignment horizontal="center" vertical="center" shrinkToFit="1"/>
    </xf>
    <xf numFmtId="0" fontId="1" fillId="0" borderId="103" xfId="2" applyBorder="1" applyAlignment="1">
      <alignment horizontal="center" vertical="center"/>
    </xf>
    <xf numFmtId="0" fontId="24" fillId="8" borderId="138" xfId="2" applyFont="1" applyFill="1" applyBorder="1" applyAlignment="1">
      <alignment horizontal="center" vertical="center" shrinkToFit="1"/>
    </xf>
    <xf numFmtId="0" fontId="39" fillId="8" borderId="139" xfId="2" applyFont="1" applyFill="1" applyBorder="1" applyAlignment="1">
      <alignment horizontal="center" vertical="center" shrinkToFit="1"/>
    </xf>
    <xf numFmtId="0" fontId="24" fillId="4" borderId="87" xfId="2" applyFont="1" applyFill="1" applyBorder="1" applyAlignment="1">
      <alignment horizontal="center" vertical="center" shrinkToFit="1"/>
    </xf>
    <xf numFmtId="38" fontId="33" fillId="4" borderId="41" xfId="3" applyFont="1" applyFill="1" applyBorder="1" applyAlignment="1">
      <alignment horizontal="center" vertical="center" shrinkToFit="1"/>
    </xf>
    <xf numFmtId="38" fontId="33" fillId="4" borderId="115" xfId="3" applyFont="1" applyFill="1" applyBorder="1" applyAlignment="1">
      <alignment horizontal="center" vertical="center" shrinkToFit="1"/>
    </xf>
    <xf numFmtId="0" fontId="1" fillId="0" borderId="152" xfId="2" applyBorder="1" applyAlignment="1">
      <alignment vertical="center" shrinkToFit="1"/>
    </xf>
    <xf numFmtId="0" fontId="1" fillId="0" borderId="117" xfId="2" applyBorder="1" applyAlignment="1">
      <alignment vertical="center" shrinkToFit="1"/>
    </xf>
    <xf numFmtId="183" fontId="9" fillId="6" borderId="43" xfId="2" applyNumberFormat="1" applyFont="1" applyFill="1" applyBorder="1" applyAlignment="1">
      <alignment vertical="center" shrinkToFit="1"/>
    </xf>
    <xf numFmtId="183" fontId="9" fillId="6" borderId="153" xfId="2" applyNumberFormat="1" applyFont="1" applyFill="1" applyBorder="1" applyAlignment="1">
      <alignment vertical="center" shrinkToFit="1"/>
    </xf>
    <xf numFmtId="38" fontId="33" fillId="0" borderId="43" xfId="3" applyFont="1" applyFill="1" applyBorder="1" applyAlignment="1">
      <alignment vertical="center"/>
    </xf>
    <xf numFmtId="0" fontId="1" fillId="0" borderId="154" xfId="2" applyBorder="1" applyAlignment="1" applyProtection="1">
      <alignment vertical="center"/>
      <protection locked="0"/>
    </xf>
    <xf numFmtId="38" fontId="27" fillId="0" borderId="55" xfId="3" applyFont="1" applyFill="1" applyBorder="1" applyAlignment="1">
      <alignment vertical="center"/>
    </xf>
    <xf numFmtId="0" fontId="49" fillId="7" borderId="132" xfId="2" applyFont="1" applyFill="1" applyBorder="1" applyAlignment="1">
      <alignment horizontal="center" vertical="center" shrinkToFit="1"/>
    </xf>
    <xf numFmtId="0" fontId="49" fillId="7" borderId="87" xfId="2" applyFont="1" applyFill="1" applyBorder="1" applyAlignment="1">
      <alignment horizontal="center" vertical="center" shrinkToFit="1"/>
    </xf>
    <xf numFmtId="0" fontId="49" fillId="7" borderId="42" xfId="2" applyFont="1" applyFill="1" applyBorder="1" applyAlignment="1">
      <alignment horizontal="center" vertical="center" shrinkToFit="1"/>
    </xf>
    <xf numFmtId="0" fontId="49" fillId="7" borderId="91" xfId="2" applyFont="1" applyFill="1" applyBorder="1" applyAlignment="1">
      <alignment horizontal="center" vertical="center" shrinkToFit="1"/>
    </xf>
    <xf numFmtId="0" fontId="39" fillId="0" borderId="118" xfId="2" applyFont="1" applyBorder="1" applyAlignment="1">
      <alignment horizontal="center" vertical="center" shrinkToFit="1"/>
    </xf>
    <xf numFmtId="0" fontId="38" fillId="0" borderId="179" xfId="2" applyFont="1" applyBorder="1" applyAlignment="1">
      <alignment vertical="center" shrinkToFit="1"/>
    </xf>
    <xf numFmtId="0" fontId="39" fillId="0" borderId="41" xfId="2" applyFont="1" applyBorder="1" applyAlignment="1">
      <alignment horizontal="center" vertical="center" shrinkToFit="1"/>
    </xf>
    <xf numFmtId="0" fontId="39" fillId="0" borderId="152" xfId="2" applyFont="1" applyBorder="1" applyAlignment="1">
      <alignment horizontal="center" vertical="center" shrinkToFit="1"/>
    </xf>
    <xf numFmtId="0" fontId="39" fillId="0" borderId="117" xfId="2" applyFont="1" applyBorder="1" applyAlignment="1">
      <alignment horizontal="center" vertical="center" shrinkToFit="1"/>
    </xf>
    <xf numFmtId="0" fontId="38" fillId="0" borderId="49" xfId="2" applyFont="1" applyBorder="1" applyAlignment="1">
      <alignment vertical="center" shrinkToFit="1"/>
    </xf>
    <xf numFmtId="0" fontId="39" fillId="8" borderId="41" xfId="2" applyFont="1" applyFill="1" applyBorder="1" applyAlignment="1">
      <alignment horizontal="center" vertical="center" shrinkToFit="1"/>
    </xf>
    <xf numFmtId="0" fontId="38" fillId="8" borderId="49" xfId="2" applyFont="1" applyFill="1" applyBorder="1" applyAlignment="1">
      <alignment vertical="center" shrinkToFit="1"/>
    </xf>
    <xf numFmtId="0" fontId="39" fillId="0" borderId="44" xfId="2" applyFont="1" applyBorder="1" applyAlignment="1">
      <alignment horizontal="center" vertical="center" shrinkToFit="1"/>
    </xf>
    <xf numFmtId="0" fontId="38" fillId="0" borderId="67" xfId="2" applyFont="1" applyBorder="1" applyAlignment="1">
      <alignment vertical="center" shrinkToFit="1"/>
    </xf>
    <xf numFmtId="0" fontId="39" fillId="0" borderId="141" xfId="2" applyFont="1" applyBorder="1" applyAlignment="1">
      <alignment horizontal="center" vertical="center" shrinkToFit="1"/>
    </xf>
    <xf numFmtId="0" fontId="39" fillId="0" borderId="0" xfId="2" applyFont="1" applyAlignment="1">
      <alignment horizontal="center" vertical="center" shrinkToFit="1"/>
    </xf>
    <xf numFmtId="0" fontId="39" fillId="0" borderId="86" xfId="2" applyFont="1" applyBorder="1" applyAlignment="1">
      <alignment horizontal="center" vertical="center" shrinkToFit="1"/>
    </xf>
    <xf numFmtId="0" fontId="39" fillId="6" borderId="86" xfId="2" applyFont="1" applyFill="1" applyBorder="1" applyAlignment="1">
      <alignment horizontal="center" vertical="center" shrinkToFit="1"/>
    </xf>
    <xf numFmtId="0" fontId="38" fillId="6" borderId="148" xfId="2" applyFont="1" applyFill="1" applyBorder="1" applyAlignment="1">
      <alignment horizontal="center" vertical="center" shrinkToFit="1"/>
    </xf>
    <xf numFmtId="0" fontId="39" fillId="8" borderId="49" xfId="2" applyFont="1" applyFill="1" applyBorder="1" applyAlignment="1">
      <alignment horizontal="center" vertical="center" shrinkToFit="1"/>
    </xf>
    <xf numFmtId="0" fontId="38" fillId="0" borderId="49" xfId="2" applyFont="1" applyBorder="1" applyAlignment="1">
      <alignment horizontal="center" vertical="center" shrinkToFit="1"/>
    </xf>
    <xf numFmtId="0" fontId="39" fillId="0" borderId="122" xfId="2" applyFont="1" applyBorder="1" applyAlignment="1">
      <alignment horizontal="center" vertical="center" shrinkToFit="1"/>
    </xf>
    <xf numFmtId="38" fontId="33" fillId="8" borderId="218" xfId="3" applyFont="1" applyFill="1" applyBorder="1" applyAlignment="1">
      <alignment horizontal="center" vertical="center" shrinkToFit="1"/>
    </xf>
    <xf numFmtId="0" fontId="49" fillId="7" borderId="232" xfId="2" applyFont="1" applyFill="1" applyBorder="1" applyAlignment="1">
      <alignment horizontal="center" vertical="center" shrinkToFit="1"/>
    </xf>
    <xf numFmtId="0" fontId="49" fillId="7" borderId="204" xfId="2" applyFont="1" applyFill="1" applyBorder="1" applyAlignment="1">
      <alignment horizontal="center" vertical="center" shrinkToFit="1"/>
    </xf>
    <xf numFmtId="0" fontId="49" fillId="7" borderId="230" xfId="2" applyFont="1" applyFill="1" applyBorder="1" applyAlignment="1">
      <alignment horizontal="center" vertical="center"/>
    </xf>
    <xf numFmtId="0" fontId="49" fillId="7" borderId="231" xfId="2" applyFont="1" applyFill="1" applyBorder="1" applyAlignment="1">
      <alignment horizontal="center" vertical="center"/>
    </xf>
    <xf numFmtId="0" fontId="49" fillId="7" borderId="233" xfId="2" applyFont="1" applyFill="1" applyBorder="1" applyAlignment="1">
      <alignment horizontal="center" vertical="center"/>
    </xf>
    <xf numFmtId="0" fontId="49" fillId="7" borderId="234" xfId="2" applyFont="1" applyFill="1" applyBorder="1" applyAlignment="1">
      <alignment horizontal="center" vertical="center"/>
    </xf>
    <xf numFmtId="0" fontId="49" fillId="7" borderId="123" xfId="2" applyFont="1" applyFill="1" applyBorder="1" applyAlignment="1">
      <alignment horizontal="center" vertical="center"/>
    </xf>
    <xf numFmtId="0" fontId="49" fillId="7" borderId="117" xfId="2" applyFont="1" applyFill="1" applyBorder="1" applyAlignment="1">
      <alignment horizontal="center" vertical="center"/>
    </xf>
    <xf numFmtId="38" fontId="41" fillId="8" borderId="86" xfId="3" applyFont="1" applyFill="1" applyBorder="1" applyAlignment="1">
      <alignment horizontal="center" vertical="center" shrinkToFit="1"/>
    </xf>
    <xf numFmtId="38" fontId="41" fillId="8" borderId="236" xfId="3" applyFont="1" applyFill="1" applyBorder="1" applyAlignment="1">
      <alignment horizontal="center" vertical="center" shrinkToFit="1"/>
    </xf>
    <xf numFmtId="0" fontId="49" fillId="7" borderId="111" xfId="2" applyFont="1" applyFill="1" applyBorder="1" applyAlignment="1">
      <alignment horizontal="center" vertical="center"/>
    </xf>
    <xf numFmtId="0" fontId="49" fillId="7" borderId="85" xfId="2" applyFont="1" applyFill="1" applyBorder="1" applyAlignment="1">
      <alignment horizontal="center" vertical="center"/>
    </xf>
    <xf numFmtId="0" fontId="49" fillId="7" borderId="6" xfId="2" applyFont="1" applyFill="1" applyBorder="1" applyAlignment="1">
      <alignment horizontal="center" vertical="center"/>
    </xf>
    <xf numFmtId="0" fontId="49" fillId="7" borderId="90" xfId="2" applyFont="1" applyFill="1" applyBorder="1" applyAlignment="1">
      <alignment horizontal="center" vertical="center"/>
    </xf>
    <xf numFmtId="0" fontId="49" fillId="7" borderId="232" xfId="2" applyFont="1" applyFill="1" applyBorder="1" applyAlignment="1">
      <alignment horizontal="center" vertical="center"/>
    </xf>
    <xf numFmtId="0" fontId="49" fillId="7" borderId="187" xfId="2" applyFont="1" applyFill="1" applyBorder="1" applyAlignment="1">
      <alignment horizontal="center" vertical="center"/>
    </xf>
    <xf numFmtId="0" fontId="24" fillId="6" borderId="77" xfId="2" applyFont="1" applyFill="1" applyBorder="1" applyAlignment="1">
      <alignment horizontal="center" vertical="center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22" xfId="2" applyFont="1" applyFill="1" applyBorder="1" applyAlignment="1">
      <alignment horizontal="center" vertical="center" shrinkToFit="1"/>
    </xf>
    <xf numFmtId="0" fontId="49" fillId="7" borderId="190" xfId="2" applyFont="1" applyFill="1" applyBorder="1" applyAlignment="1">
      <alignment horizontal="center" vertical="center"/>
    </xf>
    <xf numFmtId="0" fontId="49" fillId="7" borderId="191" xfId="2" applyFont="1" applyFill="1" applyBorder="1" applyAlignment="1">
      <alignment horizontal="center" vertical="center"/>
    </xf>
    <xf numFmtId="0" fontId="49" fillId="7" borderId="186" xfId="2" applyFont="1" applyFill="1" applyBorder="1" applyAlignment="1">
      <alignment horizontal="center" vertical="center"/>
    </xf>
    <xf numFmtId="0" fontId="49" fillId="7" borderId="96" xfId="2" applyFont="1" applyFill="1" applyBorder="1" applyAlignment="1">
      <alignment horizontal="center" vertical="center"/>
    </xf>
    <xf numFmtId="0" fontId="49" fillId="7" borderId="198" xfId="2" applyFont="1" applyFill="1" applyBorder="1" applyAlignment="1">
      <alignment horizontal="center" vertical="center"/>
    </xf>
    <xf numFmtId="0" fontId="49" fillId="7" borderId="199" xfId="2" applyFont="1" applyFill="1" applyBorder="1" applyAlignment="1">
      <alignment horizontal="center" vertical="center"/>
    </xf>
    <xf numFmtId="0" fontId="49" fillId="7" borderId="55" xfId="2" applyFont="1" applyFill="1" applyBorder="1" applyAlignment="1">
      <alignment horizontal="center" vertical="center"/>
    </xf>
    <xf numFmtId="0" fontId="24" fillId="6" borderId="228" xfId="2" applyFont="1" applyFill="1" applyBorder="1" applyAlignment="1">
      <alignment horizontal="center" vertical="center" shrinkToFit="1"/>
    </xf>
    <xf numFmtId="0" fontId="24" fillId="6" borderId="229" xfId="2" applyFont="1" applyFill="1" applyBorder="1" applyAlignment="1">
      <alignment horizontal="center" vertical="center" shrinkToFit="1"/>
    </xf>
    <xf numFmtId="0" fontId="24" fillId="6" borderId="227" xfId="2" applyFont="1" applyFill="1" applyBorder="1" applyAlignment="1">
      <alignment horizontal="center" vertical="center" shrinkToFit="1"/>
    </xf>
    <xf numFmtId="0" fontId="24" fillId="6" borderId="86" xfId="2" applyFont="1" applyFill="1" applyBorder="1" applyAlignment="1">
      <alignment horizontal="center" vertical="center" shrinkToFit="1"/>
    </xf>
    <xf numFmtId="0" fontId="24" fillId="6" borderId="87" xfId="2" applyFont="1" applyFill="1" applyBorder="1" applyAlignment="1">
      <alignment horizontal="center" vertical="center" shrinkToFit="1"/>
    </xf>
    <xf numFmtId="182" fontId="4" fillId="0" borderId="68" xfId="2" applyNumberFormat="1" applyFont="1" applyBorder="1" applyAlignment="1" applyProtection="1">
      <alignment horizontal="center" vertical="center" shrinkToFit="1"/>
      <protection locked="0"/>
    </xf>
    <xf numFmtId="182" fontId="4" fillId="0" borderId="52" xfId="2" applyNumberFormat="1" applyFont="1" applyBorder="1" applyAlignment="1" applyProtection="1">
      <alignment horizontal="center" vertical="center" shrinkToFit="1"/>
      <protection locked="0"/>
    </xf>
    <xf numFmtId="182" fontId="4" fillId="0" borderId="78" xfId="2" applyNumberFormat="1" applyFont="1" applyBorder="1" applyAlignment="1" applyProtection="1">
      <alignment horizontal="center" vertical="center" shrinkToFit="1"/>
      <protection locked="0"/>
    </xf>
    <xf numFmtId="0" fontId="49" fillId="7" borderId="11" xfId="2" applyFont="1" applyFill="1" applyBorder="1" applyAlignment="1">
      <alignment horizontal="center" vertical="center"/>
    </xf>
    <xf numFmtId="0" fontId="49" fillId="7" borderId="197" xfId="2" applyFont="1" applyFill="1" applyBorder="1" applyAlignment="1">
      <alignment horizontal="center" vertical="center"/>
    </xf>
    <xf numFmtId="0" fontId="49" fillId="7" borderId="196" xfId="2" applyFont="1" applyFill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桁区切り 3" xfId="3" xr:uid="{7B8F0F39-9E11-4C50-A3FA-BBAB7603DD05}"/>
    <cellStyle name="標準" xfId="0" builtinId="0"/>
    <cellStyle name="標準 5" xfId="2" xr:uid="{A66BE8F0-0C2A-46BC-B5DB-89032421F40E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66FFFF"/>
      <color rgb="FF0000FF"/>
      <color rgb="FFFA62F6"/>
      <color rgb="FFC90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0BD80E1B-865D-4B85-8D95-AA31E280322C}">
  <we:reference id="wa200005271" version="3.0.0.3" store="ja-JP" storeType="OMEX"/>
  <we:alternateReferences>
    <we:reference id="WA200005271" version="3.0.0.3" store="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_xldudf_AI_TABLE</we:customFunctionIds>
        <we:customFunctionIds>_xldudf_AI_FILL</we:customFunctionIds>
        <we:customFunctionIds>_xldudf_AI_LIST</we:customFunctionIds>
        <we:customFunctionIds>_xldudf_AI_ASK</we:customFunctionIds>
        <we:customFunctionIds>_xldudf_AI_FORMAT</we:customFunctionIds>
        <we:customFunctionIds>_xldudf_AI_EXTRACT</we:customFunctionIds>
        <we:customFunctionIds>_xldudf_AI_TRANSLATE</we:customFunctionIds>
        <we:customFunctionIds>_xldudf_AI_CHOICE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CBFEA-BC52-40A2-AFB2-719C98938264}">
  <sheetPr>
    <pageSetUpPr fitToPage="1"/>
  </sheetPr>
  <dimension ref="A1:R26"/>
  <sheetViews>
    <sheetView showZeros="0" tabSelected="1" view="pageBreakPreview" zoomScale="80" zoomScaleNormal="80" zoomScaleSheetLayoutView="80" workbookViewId="0">
      <selection activeCell="E18" sqref="E18:F18"/>
    </sheetView>
  </sheetViews>
  <sheetFormatPr defaultColWidth="8.08203125" defaultRowHeight="14"/>
  <cols>
    <col min="1" max="1" width="1.6640625" style="3" customWidth="1"/>
    <col min="2" max="2" width="4.6640625" style="3" customWidth="1"/>
    <col min="3" max="3" width="14.1640625" style="3" customWidth="1"/>
    <col min="4" max="4" width="10.08203125" style="51" customWidth="1"/>
    <col min="5" max="6" width="7.1640625" style="51" customWidth="1"/>
    <col min="7" max="7" width="3.08203125" style="51" bestFit="1" customWidth="1"/>
    <col min="8" max="9" width="4.9140625" style="51" customWidth="1"/>
    <col min="10" max="10" width="20.58203125" style="51" bestFit="1" customWidth="1"/>
    <col min="11" max="13" width="11" style="51" customWidth="1"/>
    <col min="14" max="14" width="8.4140625" style="51" bestFit="1" customWidth="1"/>
    <col min="15" max="15" width="8.4140625" style="3" bestFit="1" customWidth="1"/>
    <col min="16" max="16" width="2" style="3" customWidth="1"/>
    <col min="17" max="17" width="19.1640625" style="3" customWidth="1"/>
    <col min="18" max="18" width="1.6640625" style="3" customWidth="1"/>
    <col min="19" max="16384" width="8.08203125" style="3"/>
  </cols>
  <sheetData>
    <row r="1" spans="1:18" ht="6" customHeight="1" thickBot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21" customHeight="1" thickTop="1" thickBot="1">
      <c r="A2" s="1"/>
      <c r="B2" s="4" t="s">
        <v>0</v>
      </c>
      <c r="C2" s="514" t="s">
        <v>1</v>
      </c>
      <c r="D2" s="514"/>
      <c r="E2" s="514"/>
      <c r="F2" s="514"/>
      <c r="G2" s="514"/>
      <c r="H2" s="5" t="s">
        <v>2</v>
      </c>
      <c r="I2" s="6" t="s">
        <v>1751</v>
      </c>
      <c r="J2" s="485">
        <v>46143</v>
      </c>
      <c r="K2" s="2"/>
      <c r="L2" s="17"/>
      <c r="M2" s="2"/>
      <c r="N2" s="2"/>
      <c r="O2" s="1"/>
      <c r="P2" s="1"/>
      <c r="Q2" s="7" t="s">
        <v>3</v>
      </c>
      <c r="R2" s="1"/>
    </row>
    <row r="3" spans="1:18" ht="14.25" customHeight="1" thickTop="1" thickBot="1">
      <c r="A3" s="8"/>
      <c r="B3" s="8"/>
      <c r="C3" s="9"/>
      <c r="D3" s="2"/>
      <c r="E3" s="2"/>
      <c r="F3" s="2"/>
      <c r="G3" s="2"/>
      <c r="H3" s="2"/>
      <c r="I3" s="2"/>
      <c r="J3" s="2"/>
      <c r="K3" s="10" t="s">
        <v>4</v>
      </c>
      <c r="L3" s="10" t="s">
        <v>5</v>
      </c>
      <c r="M3" s="10"/>
      <c r="N3" s="10"/>
      <c r="O3" s="10"/>
      <c r="P3" s="515" t="s">
        <v>6</v>
      </c>
      <c r="Q3" s="515"/>
      <c r="R3" s="1"/>
    </row>
    <row r="4" spans="1:18" ht="22.5" customHeight="1" thickTop="1" thickBot="1">
      <c r="A4" s="1"/>
      <c r="B4" s="1"/>
      <c r="C4" s="11" t="s">
        <v>7</v>
      </c>
      <c r="D4" s="12">
        <v>2026</v>
      </c>
      <c r="E4" s="516" t="str">
        <f>IF(ISERROR(E5),"日付は正しく入れてください！","")</f>
        <v/>
      </c>
      <c r="F4" s="517"/>
      <c r="G4" s="517"/>
      <c r="H4" s="517"/>
      <c r="I4" s="517"/>
      <c r="J4" s="2"/>
      <c r="K4" s="12"/>
      <c r="L4" s="505"/>
      <c r="M4" s="506"/>
      <c r="N4" s="506"/>
      <c r="O4" s="507"/>
      <c r="P4" s="518"/>
      <c r="Q4" s="519"/>
      <c r="R4" s="1"/>
    </row>
    <row r="5" spans="1:18" ht="22.5" customHeight="1" thickTop="1" thickBot="1">
      <c r="A5" s="1"/>
      <c r="B5" s="1"/>
      <c r="C5" s="13" t="s">
        <v>8</v>
      </c>
      <c r="D5" s="14"/>
      <c r="E5" s="500" t="str">
        <f>IF(OR(D4="",D5=""),"",DATE(D4,MONTH(D5),DAY(D5)))</f>
        <v/>
      </c>
      <c r="F5" s="501"/>
      <c r="G5" s="501"/>
      <c r="H5" s="501"/>
      <c r="I5" s="501"/>
      <c r="J5" s="1"/>
      <c r="K5" s="1"/>
      <c r="L5" s="2"/>
      <c r="M5" s="2"/>
      <c r="N5" s="15"/>
      <c r="O5" s="15"/>
      <c r="P5" s="15"/>
      <c r="Q5" s="15"/>
      <c r="R5" s="1"/>
    </row>
    <row r="6" spans="1:18" ht="22.5" customHeight="1" thickTop="1" thickBot="1">
      <c r="A6" s="1"/>
      <c r="B6" s="1"/>
      <c r="C6" s="13" t="s">
        <v>9</v>
      </c>
      <c r="D6" s="502"/>
      <c r="E6" s="503"/>
      <c r="F6" s="503"/>
      <c r="G6" s="503"/>
      <c r="H6" s="503"/>
      <c r="I6" s="503"/>
      <c r="J6" s="503"/>
      <c r="K6" s="504"/>
      <c r="L6" s="1"/>
      <c r="M6" s="2"/>
      <c r="N6" s="1"/>
      <c r="O6" s="15"/>
      <c r="P6" s="15"/>
      <c r="Q6" s="1"/>
      <c r="R6" s="1"/>
    </row>
    <row r="7" spans="1:18" ht="22.5" customHeight="1" thickTop="1" thickBot="1">
      <c r="A7" s="1"/>
      <c r="B7" s="1"/>
      <c r="C7" s="7" t="s">
        <v>10</v>
      </c>
      <c r="D7" s="505"/>
      <c r="E7" s="506"/>
      <c r="F7" s="507"/>
      <c r="G7" s="2"/>
      <c r="H7" s="2"/>
      <c r="I7" s="1"/>
      <c r="J7" s="1"/>
      <c r="K7" s="1"/>
      <c r="L7" s="1"/>
      <c r="M7" s="1"/>
      <c r="N7" s="1"/>
      <c r="O7" s="15"/>
      <c r="P7" s="15"/>
      <c r="Q7" s="1"/>
      <c r="R7" s="1"/>
    </row>
    <row r="8" spans="1:18" ht="22.5" customHeight="1" thickTop="1" thickBot="1">
      <c r="A8" s="1"/>
      <c r="B8" s="1"/>
      <c r="C8" s="7" t="s">
        <v>11</v>
      </c>
      <c r="D8" s="508"/>
      <c r="E8" s="509"/>
      <c r="F8" s="510"/>
      <c r="G8" s="15"/>
      <c r="H8" s="1" t="s">
        <v>12</v>
      </c>
      <c r="I8" s="1"/>
      <c r="J8" s="16"/>
      <c r="K8" s="18" t="s">
        <v>13</v>
      </c>
      <c r="L8" s="380"/>
      <c r="M8" s="1"/>
      <c r="N8" s="1"/>
      <c r="O8" s="15"/>
      <c r="P8" s="15"/>
      <c r="Q8" s="1"/>
      <c r="R8" s="1"/>
    </row>
    <row r="9" spans="1:18" ht="22.5" customHeight="1" thickTop="1" thickBot="1">
      <c r="A9" s="1"/>
      <c r="B9" s="1"/>
      <c r="C9" s="7" t="s">
        <v>14</v>
      </c>
      <c r="D9" s="511"/>
      <c r="E9" s="512"/>
      <c r="F9" s="513"/>
      <c r="G9" s="2"/>
      <c r="H9" s="2"/>
      <c r="I9" s="1"/>
      <c r="J9" s="1"/>
      <c r="K9" s="381" t="s">
        <v>15</v>
      </c>
      <c r="L9" s="493" t="s">
        <v>16</v>
      </c>
      <c r="M9" s="494"/>
      <c r="N9" s="494"/>
      <c r="O9" s="494"/>
      <c r="P9" s="495"/>
      <c r="Q9" s="382">
        <f>SUM(J14,R9,L16)</f>
        <v>0</v>
      </c>
      <c r="R9" s="480">
        <f>SUM('2.千歳・苫小牧・室蘭・日高地区'!G11:G18)</f>
        <v>0</v>
      </c>
    </row>
    <row r="10" spans="1:18" ht="22.5" customHeight="1" thickTop="1" thickBot="1">
      <c r="A10" s="1"/>
      <c r="B10" s="499" t="s">
        <v>17</v>
      </c>
      <c r="C10" s="499"/>
      <c r="D10" s="489"/>
      <c r="E10" s="490"/>
      <c r="F10" s="490"/>
      <c r="G10" s="491"/>
      <c r="H10" s="491"/>
      <c r="I10" s="492"/>
      <c r="J10" s="1"/>
      <c r="K10" s="383" t="s">
        <v>18</v>
      </c>
      <c r="L10" s="496" t="s">
        <v>19</v>
      </c>
      <c r="M10" s="497"/>
      <c r="N10" s="497"/>
      <c r="O10" s="497"/>
      <c r="P10" s="498"/>
      <c r="Q10" s="384">
        <f>SUM(J25-Q9)</f>
        <v>0</v>
      </c>
      <c r="R10" s="1"/>
    </row>
    <row r="11" spans="1:18" ht="22.5" customHeight="1" thickTop="1">
      <c r="A11" s="17"/>
      <c r="B11" s="1"/>
      <c r="C11" s="7"/>
      <c r="D11" s="7"/>
      <c r="E11" s="7"/>
      <c r="F11" s="7"/>
      <c r="G11" s="2"/>
      <c r="H11" s="1"/>
      <c r="I11" s="1"/>
      <c r="J11" s="1"/>
      <c r="K11" s="2"/>
      <c r="L11" s="2"/>
      <c r="M11" s="2"/>
      <c r="N11" s="1"/>
      <c r="O11" s="1"/>
      <c r="P11" s="1"/>
      <c r="Q11" s="1"/>
      <c r="R11" s="1"/>
    </row>
    <row r="12" spans="1:18" ht="5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"/>
    </row>
    <row r="13" spans="1:18" ht="14.5" thickBot="1">
      <c r="A13" s="1"/>
      <c r="B13" s="17"/>
      <c r="C13" s="18" t="s">
        <v>20</v>
      </c>
      <c r="D13" s="1"/>
      <c r="E13" s="17" t="s">
        <v>21</v>
      </c>
      <c r="F13" s="17"/>
      <c r="G13" s="17"/>
      <c r="H13" s="17"/>
      <c r="I13" s="19" t="s">
        <v>22</v>
      </c>
      <c r="J13" s="19" t="s">
        <v>23</v>
      </c>
      <c r="K13" s="399" t="s">
        <v>24</v>
      </c>
      <c r="L13" s="399" t="s">
        <v>25</v>
      </c>
      <c r="M13" s="399" t="s">
        <v>26</v>
      </c>
      <c r="N13" s="19" t="s">
        <v>27</v>
      </c>
      <c r="O13" s="19" t="s">
        <v>28</v>
      </c>
      <c r="P13" s="20"/>
      <c r="Q13" s="10" t="s">
        <v>29</v>
      </c>
      <c r="R13" s="1"/>
    </row>
    <row r="14" spans="1:18" ht="22.5" customHeight="1">
      <c r="A14" s="1"/>
      <c r="B14" s="21" t="str">
        <f t="shared" ref="B14:B24" si="0">IF(J14="","",IF(J14&lt;&gt;0,"●",""))</f>
        <v/>
      </c>
      <c r="C14" s="520" t="s">
        <v>30</v>
      </c>
      <c r="D14" s="520"/>
      <c r="E14" s="521">
        <f>IFERROR('1.札幌・江別・北広島・石狩市'!J2,"")</f>
        <v>45992</v>
      </c>
      <c r="F14" s="521"/>
      <c r="G14" s="22"/>
      <c r="H14" s="522">
        <f>IFERROR('1.札幌・江別・北広島・石狩市'!AH45,"")</f>
        <v>290420</v>
      </c>
      <c r="I14" s="522"/>
      <c r="J14" s="23">
        <f>IFERROR('1.札幌・江別・北広島・石狩市'!G7,"")</f>
        <v>0</v>
      </c>
      <c r="K14" s="24">
        <f>IFERROR('1.札幌・江別・北広島・石狩市'!G7,"")</f>
        <v>0</v>
      </c>
      <c r="L14" s="25" t="s">
        <v>31</v>
      </c>
      <c r="M14" s="25" t="s">
        <v>31</v>
      </c>
      <c r="N14" s="26" t="s">
        <v>31</v>
      </c>
      <c r="O14" s="26" t="s">
        <v>31</v>
      </c>
      <c r="P14" s="27"/>
      <c r="Q14" s="28" t="s">
        <v>32</v>
      </c>
      <c r="R14" s="1"/>
    </row>
    <row r="15" spans="1:18" ht="22.5" customHeight="1">
      <c r="A15" s="1"/>
      <c r="B15" s="29" t="str">
        <f t="shared" si="0"/>
        <v/>
      </c>
      <c r="C15" s="523" t="s">
        <v>33</v>
      </c>
      <c r="D15" s="523"/>
      <c r="E15" s="524">
        <f>IFERROR('2.千歳・苫小牧・室蘭・日高地区'!J2,"")</f>
        <v>46054</v>
      </c>
      <c r="F15" s="524"/>
      <c r="G15" s="30"/>
      <c r="H15" s="525">
        <f>IFERROR('2.千歳・苫小牧・室蘭・日高地区'!AH45,"")</f>
        <v>74755</v>
      </c>
      <c r="I15" s="525"/>
      <c r="J15" s="31">
        <f>IFERROR('2.千歳・苫小牧・室蘭・日高地区'!G7,"")</f>
        <v>0</v>
      </c>
      <c r="K15" s="32" t="s">
        <v>31</v>
      </c>
      <c r="L15" s="33">
        <f>IFERROR('2.千歳・苫小牧・室蘭・日高地区'!L7,"")</f>
        <v>0</v>
      </c>
      <c r="M15" s="33">
        <f>IFERROR('2.千歳・苫小牧・室蘭・日高地区'!O7,"")</f>
        <v>0</v>
      </c>
      <c r="N15" s="34" t="s">
        <v>31</v>
      </c>
      <c r="O15" s="34" t="s">
        <v>31</v>
      </c>
      <c r="P15" s="35"/>
      <c r="Q15" s="36" t="s">
        <v>34</v>
      </c>
      <c r="R15" s="1"/>
    </row>
    <row r="16" spans="1:18" ht="22.5" customHeight="1">
      <c r="A16" s="1"/>
      <c r="B16" s="29" t="str">
        <f t="shared" si="0"/>
        <v/>
      </c>
      <c r="C16" s="523" t="s">
        <v>35</v>
      </c>
      <c r="D16" s="523"/>
      <c r="E16" s="524">
        <f>IFERROR('3.小樽・岩内・倶知安地区'!J2,"")</f>
        <v>45992</v>
      </c>
      <c r="F16" s="524"/>
      <c r="G16" s="30"/>
      <c r="H16" s="525">
        <f>IFERROR('3.小樽・岩内・倶知安地区'!AH45,"")</f>
        <v>35575</v>
      </c>
      <c r="I16" s="525"/>
      <c r="J16" s="31">
        <f>IFERROR('3.小樽・岩内・倶知安地区'!G7,"")</f>
        <v>0</v>
      </c>
      <c r="K16" s="32" t="s">
        <v>31</v>
      </c>
      <c r="L16" s="378">
        <f>IFERROR('3.小樽・岩内・倶知安地区'!L7,"")</f>
        <v>0</v>
      </c>
      <c r="M16" s="33">
        <f>IFERROR('3.小樽・岩内・倶知安地区'!O7,"")</f>
        <v>0</v>
      </c>
      <c r="N16" s="34" t="s">
        <v>31</v>
      </c>
      <c r="O16" s="34" t="s">
        <v>31</v>
      </c>
      <c r="P16" s="37"/>
      <c r="Q16" s="38" t="s">
        <v>34</v>
      </c>
      <c r="R16" s="1"/>
    </row>
    <row r="17" spans="1:18" ht="22.5" customHeight="1">
      <c r="A17" s="1"/>
      <c r="B17" s="29" t="str">
        <f t="shared" si="0"/>
        <v/>
      </c>
      <c r="C17" s="526" t="s">
        <v>36</v>
      </c>
      <c r="D17" s="526"/>
      <c r="E17" s="524">
        <f>IFERROR('4.長万部・八雲・桧山地区'!J2,"")</f>
        <v>46082</v>
      </c>
      <c r="F17" s="524"/>
      <c r="G17" s="30"/>
      <c r="H17" s="525">
        <f>IFERROR('4.長万部・八雲・桧山地区'!AH45,"")</f>
        <v>10810</v>
      </c>
      <c r="I17" s="525"/>
      <c r="J17" s="31">
        <f>IFERROR('4.長万部・八雲・桧山地区'!G7,"")</f>
        <v>0</v>
      </c>
      <c r="K17" s="32" t="s">
        <v>31</v>
      </c>
      <c r="L17" s="32" t="s">
        <v>31</v>
      </c>
      <c r="M17" s="33">
        <f>IFERROR('4.長万部・八雲・桧山地区'!O7,"")</f>
        <v>0</v>
      </c>
      <c r="N17" s="33">
        <f>IFERROR('4.長万部・八雲・桧山地区'!R7,"")</f>
        <v>0</v>
      </c>
      <c r="O17" s="33">
        <f>IFERROR('4.長万部・八雲・桧山地区'!V7,"")</f>
        <v>0</v>
      </c>
      <c r="P17" s="35"/>
      <c r="Q17" s="36" t="s">
        <v>37</v>
      </c>
      <c r="R17" s="1"/>
    </row>
    <row r="18" spans="1:18" ht="22.5" customHeight="1">
      <c r="A18" s="1"/>
      <c r="B18" s="29" t="str">
        <f t="shared" si="0"/>
        <v/>
      </c>
      <c r="C18" s="526" t="s">
        <v>38</v>
      </c>
      <c r="D18" s="526"/>
      <c r="E18" s="524">
        <f>IFERROR('5.函館・森・松前地区'!J2,"")</f>
        <v>46143</v>
      </c>
      <c r="F18" s="524"/>
      <c r="G18" s="30"/>
      <c r="H18" s="527">
        <f>IFERROR('5.函館・森・松前地区'!AH45,"")</f>
        <v>61105</v>
      </c>
      <c r="I18" s="527"/>
      <c r="J18" s="31">
        <f>IFERROR('5.函館・森・松前地区'!G7,"")</f>
        <v>0</v>
      </c>
      <c r="K18" s="32" t="s">
        <v>31</v>
      </c>
      <c r="L18" s="33">
        <f>IFERROR('5.函館・森・松前地区'!L7,"")</f>
        <v>0</v>
      </c>
      <c r="M18" s="33">
        <f>IFERROR('5.函館・森・松前地区'!O7,"")</f>
        <v>0</v>
      </c>
      <c r="N18" s="34" t="s">
        <v>31</v>
      </c>
      <c r="O18" s="34" t="s">
        <v>31</v>
      </c>
      <c r="P18" s="35"/>
      <c r="Q18" s="36" t="s">
        <v>39</v>
      </c>
      <c r="R18" s="1"/>
    </row>
    <row r="19" spans="1:18" ht="22.5" customHeight="1">
      <c r="A19" s="1"/>
      <c r="B19" s="29" t="str">
        <f t="shared" si="0"/>
        <v/>
      </c>
      <c r="C19" s="526" t="s">
        <v>40</v>
      </c>
      <c r="D19" s="526"/>
      <c r="E19" s="524">
        <f>IFERROR('6.空知・深川・夕張・当別地区'!J2,"")</f>
        <v>46082</v>
      </c>
      <c r="F19" s="524"/>
      <c r="G19" s="30"/>
      <c r="H19" s="527">
        <f>IFERROR('6.空知・深川・夕張・当別地区'!AH45,"")</f>
        <v>58145</v>
      </c>
      <c r="I19" s="527"/>
      <c r="J19" s="31">
        <f>IFERROR('6.空知・深川・夕張・当別地区'!G7,"")</f>
        <v>0</v>
      </c>
      <c r="K19" s="32" t="s">
        <v>31</v>
      </c>
      <c r="L19" s="32" t="s">
        <v>31</v>
      </c>
      <c r="M19" s="33">
        <f>IFERROR('6.空知・深川・夕張・当別地区'!O7,"")</f>
        <v>0</v>
      </c>
      <c r="N19" s="34" t="s">
        <v>31</v>
      </c>
      <c r="O19" s="34" t="s">
        <v>31</v>
      </c>
      <c r="P19" s="35"/>
      <c r="Q19" s="36" t="s">
        <v>41</v>
      </c>
      <c r="R19" s="1"/>
    </row>
    <row r="20" spans="1:18" ht="22.5" customHeight="1">
      <c r="A20" s="1"/>
      <c r="B20" s="29" t="str">
        <f t="shared" si="0"/>
        <v/>
      </c>
      <c r="C20" s="526" t="s">
        <v>42</v>
      </c>
      <c r="D20" s="526"/>
      <c r="E20" s="524">
        <f>IFERROR('7.旭川・富良野・名寄・士別地区'!J2,"")</f>
        <v>45992</v>
      </c>
      <c r="F20" s="524"/>
      <c r="G20" s="30"/>
      <c r="H20" s="527">
        <f>IFERROR('7.旭川・富良野・名寄・士別地区'!AH45,"")</f>
        <v>89320</v>
      </c>
      <c r="I20" s="527"/>
      <c r="J20" s="31">
        <f>IFERROR('7.旭川・富良野・名寄・士別地区'!G7,"")</f>
        <v>0</v>
      </c>
      <c r="K20" s="32" t="s">
        <v>31</v>
      </c>
      <c r="L20" s="33">
        <f>IFERROR('7.旭川・富良野・名寄・士別地区'!L7,"")</f>
        <v>0</v>
      </c>
      <c r="M20" s="33">
        <f>IFERROR('7.旭川・富良野・名寄・士別地区'!O7,"")</f>
        <v>0</v>
      </c>
      <c r="N20" s="34" t="s">
        <v>31</v>
      </c>
      <c r="O20" s="34" t="s">
        <v>31</v>
      </c>
      <c r="P20" s="35"/>
      <c r="Q20" s="36" t="s">
        <v>43</v>
      </c>
      <c r="R20" s="1"/>
    </row>
    <row r="21" spans="1:18" ht="22.5" customHeight="1">
      <c r="A21" s="1"/>
      <c r="B21" s="29" t="str">
        <f t="shared" si="0"/>
        <v/>
      </c>
      <c r="C21" s="526" t="s">
        <v>44</v>
      </c>
      <c r="D21" s="526"/>
      <c r="E21" s="524">
        <f>IFERROR('8.留萌・稚内・宗谷地区'!J2,"")</f>
        <v>46128</v>
      </c>
      <c r="F21" s="524"/>
      <c r="G21" s="30"/>
      <c r="H21" s="527">
        <f>IFERROR('8.留萌・稚内・宗谷地区'!AH45,"")</f>
        <v>16760</v>
      </c>
      <c r="I21" s="527"/>
      <c r="J21" s="31">
        <f>IFERROR('8.留萌・稚内・宗谷地区'!G7,"")</f>
        <v>0</v>
      </c>
      <c r="K21" s="32" t="s">
        <v>31</v>
      </c>
      <c r="L21" s="32" t="s">
        <v>31</v>
      </c>
      <c r="M21" s="33">
        <f>IFERROR('8.留萌・稚内・宗谷地区'!O7,"")</f>
        <v>0</v>
      </c>
      <c r="N21" s="33">
        <f>IFERROR('8.留萌・稚内・宗谷地区'!R7,"")</f>
        <v>0</v>
      </c>
      <c r="O21" s="33">
        <f>IFERROR('8.留萌・稚内・宗谷地区'!V7,"")</f>
        <v>0</v>
      </c>
      <c r="P21" s="37"/>
      <c r="Q21" s="38" t="s">
        <v>37</v>
      </c>
      <c r="R21" s="1"/>
    </row>
    <row r="22" spans="1:18" ht="22.5" customHeight="1">
      <c r="A22" s="1"/>
      <c r="B22" s="29" t="str">
        <f t="shared" si="0"/>
        <v/>
      </c>
      <c r="C22" s="526" t="s">
        <v>45</v>
      </c>
      <c r="D22" s="526"/>
      <c r="E22" s="524">
        <f>IFERROR('9.北見・網走・紋別地区'!J2,"")</f>
        <v>45992</v>
      </c>
      <c r="F22" s="524"/>
      <c r="G22" s="30"/>
      <c r="H22" s="527">
        <f>IFERROR('9.北見・網走・紋別地区'!AH45,"")</f>
        <v>43810</v>
      </c>
      <c r="I22" s="527"/>
      <c r="J22" s="31">
        <f>IFERROR('9.北見・網走・紋別地区'!G7,"")</f>
        <v>0</v>
      </c>
      <c r="K22" s="32" t="s">
        <v>31</v>
      </c>
      <c r="L22" s="32" t="s">
        <v>31</v>
      </c>
      <c r="M22" s="33">
        <f>IFERROR('9.北見・網走・紋別地区'!O7,"")</f>
        <v>0</v>
      </c>
      <c r="N22" s="32" t="s">
        <v>31</v>
      </c>
      <c r="O22" s="32" t="s">
        <v>31</v>
      </c>
      <c r="P22" s="37"/>
      <c r="Q22" s="38" t="s">
        <v>41</v>
      </c>
      <c r="R22" s="1"/>
    </row>
    <row r="23" spans="1:18" ht="22.5" customHeight="1">
      <c r="A23" s="1"/>
      <c r="B23" s="29" t="str">
        <f t="shared" si="0"/>
        <v/>
      </c>
      <c r="C23" s="526" t="s">
        <v>46</v>
      </c>
      <c r="D23" s="526"/>
      <c r="E23" s="524">
        <f>IFERROR('10.釧路・根室地区'!J2,"")</f>
        <v>45992</v>
      </c>
      <c r="F23" s="524"/>
      <c r="G23" s="30"/>
      <c r="H23" s="527">
        <f>IFERROR('10.釧路・根室地区'!AH45,"")</f>
        <v>54260</v>
      </c>
      <c r="I23" s="527"/>
      <c r="J23" s="39">
        <f>IFERROR('10.釧路・根室地区'!G7,"")</f>
        <v>0</v>
      </c>
      <c r="K23" s="32" t="s">
        <v>31</v>
      </c>
      <c r="L23" s="32">
        <f>IFERROR('10.釧路・根室地区'!L7,"")</f>
        <v>0</v>
      </c>
      <c r="M23" s="32">
        <f>IFERROR('10.釧路・根室地区'!O7,"")</f>
        <v>0</v>
      </c>
      <c r="N23" s="32" t="s">
        <v>31</v>
      </c>
      <c r="O23" s="32" t="s">
        <v>31</v>
      </c>
      <c r="P23" s="37"/>
      <c r="Q23" s="38" t="s">
        <v>34</v>
      </c>
      <c r="R23" s="1"/>
    </row>
    <row r="24" spans="1:18" ht="22.5" customHeight="1" thickBot="1">
      <c r="A24" s="1"/>
      <c r="B24" s="40" t="str">
        <f t="shared" si="0"/>
        <v/>
      </c>
      <c r="C24" s="528" t="s">
        <v>47</v>
      </c>
      <c r="D24" s="528"/>
      <c r="E24" s="529">
        <f>IFERROR('11.帯広・十勝地区'!J2,"")</f>
        <v>46054</v>
      </c>
      <c r="F24" s="529"/>
      <c r="G24" s="41"/>
      <c r="H24" s="530">
        <f>IFERROR('11.帯広・十勝地区'!AH45,"")</f>
        <v>25135</v>
      </c>
      <c r="I24" s="530"/>
      <c r="J24" s="42">
        <f>IFERROR('11.帯広・十勝地区'!G7,"")</f>
        <v>0</v>
      </c>
      <c r="K24" s="43" t="s">
        <v>31</v>
      </c>
      <c r="L24" s="43">
        <f>IFERROR('11.帯広・十勝地区'!L7,"")</f>
        <v>0</v>
      </c>
      <c r="M24" s="43">
        <f>IFERROR('11.帯広・十勝地区'!O7,"")</f>
        <v>0</v>
      </c>
      <c r="N24" s="43" t="s">
        <v>31</v>
      </c>
      <c r="O24" s="43" t="s">
        <v>31</v>
      </c>
      <c r="P24" s="44"/>
      <c r="Q24" s="45" t="s">
        <v>48</v>
      </c>
      <c r="R24" s="1"/>
    </row>
    <row r="25" spans="1:18" ht="22.5" customHeight="1">
      <c r="A25" s="1"/>
      <c r="B25" s="1"/>
      <c r="C25" s="2"/>
      <c r="D25" s="1"/>
      <c r="E25" s="46"/>
      <c r="F25" s="7" t="s">
        <v>49</v>
      </c>
      <c r="G25" s="531">
        <f>SUM(H14:H24)</f>
        <v>760095</v>
      </c>
      <c r="H25" s="531"/>
      <c r="I25" s="531"/>
      <c r="J25" s="47">
        <f>SUM(J14:J24)</f>
        <v>0</v>
      </c>
      <c r="K25" s="48">
        <f t="shared" ref="K25:O25" si="1">SUM(K14:K24)</f>
        <v>0</v>
      </c>
      <c r="L25" s="48">
        <f t="shared" si="1"/>
        <v>0</v>
      </c>
      <c r="M25" s="48">
        <f t="shared" si="1"/>
        <v>0</v>
      </c>
      <c r="N25" s="48">
        <f t="shared" si="1"/>
        <v>0</v>
      </c>
      <c r="O25" s="48">
        <f t="shared" si="1"/>
        <v>0</v>
      </c>
      <c r="P25" s="49"/>
      <c r="Q25" s="1"/>
      <c r="R25" s="1"/>
    </row>
    <row r="26" spans="1:18" ht="13.5" customHeight="1">
      <c r="A26" s="1"/>
      <c r="B26" s="1"/>
      <c r="C26" s="1"/>
      <c r="D26" s="2"/>
      <c r="E26" s="2"/>
      <c r="F26" s="7"/>
      <c r="G26" s="532"/>
      <c r="H26" s="532"/>
      <c r="I26" s="532"/>
      <c r="J26" s="50"/>
      <c r="K26" s="2"/>
      <c r="L26" s="2"/>
      <c r="M26" s="2"/>
      <c r="N26" s="2"/>
      <c r="O26" s="1"/>
      <c r="P26" s="1"/>
      <c r="Q26" s="1"/>
      <c r="R26" s="1"/>
    </row>
  </sheetData>
  <sheetProtection algorithmName="SHA-512" hashValue="K+lf9DjsJ8FW2nmppND/Qx2fKXZZ+hT0PrqHaZrXsRIGo2EdqlMsVGFpeAaskJBt/jOLIKnm6I1FqDEqGOaPNA==" saltValue="wGQlB6VoNP3kkfzz8Vu45w==" spinCount="100000" sheet="1" scenarios="1" formatCells="0" autoFilter="0"/>
  <mergeCells count="49">
    <mergeCell ref="C24:D24"/>
    <mergeCell ref="E24:F24"/>
    <mergeCell ref="H24:I24"/>
    <mergeCell ref="G25:I25"/>
    <mergeCell ref="G26:I26"/>
    <mergeCell ref="C22:D22"/>
    <mergeCell ref="E22:F22"/>
    <mergeCell ref="H22:I22"/>
    <mergeCell ref="C23:D23"/>
    <mergeCell ref="E23:F23"/>
    <mergeCell ref="H23:I23"/>
    <mergeCell ref="C20:D20"/>
    <mergeCell ref="E20:F20"/>
    <mergeCell ref="H20:I20"/>
    <mergeCell ref="C21:D21"/>
    <mergeCell ref="E21:F21"/>
    <mergeCell ref="H21:I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C2:G2"/>
    <mergeCell ref="P3:Q3"/>
    <mergeCell ref="E4:I4"/>
    <mergeCell ref="L4:O4"/>
    <mergeCell ref="P4:Q4"/>
    <mergeCell ref="D10:I10"/>
    <mergeCell ref="L9:P9"/>
    <mergeCell ref="L10:P10"/>
    <mergeCell ref="B10:C10"/>
    <mergeCell ref="E5:I5"/>
    <mergeCell ref="D6:K6"/>
    <mergeCell ref="D7:F7"/>
    <mergeCell ref="D8:F8"/>
    <mergeCell ref="D9:F9"/>
  </mergeCells>
  <phoneticPr fontId="3"/>
  <conditionalFormatting sqref="D4">
    <cfRule type="expression" dxfId="0" priority="1" stopIfTrue="1">
      <formula>$E$5&lt;TODAY()</formula>
    </cfRule>
  </conditionalFormatting>
  <dataValidations count="6">
    <dataValidation type="date" errorStyle="information" operator="greaterThanOrEqual" allowBlank="1" showInputMessage="1" showErrorMessage="1" errorTitle="申込書改定日以前です" error="申込書改定日以前の日付です_x000a_定数等が異なる恐れがあるため、_x000a_一つ前の申込書を使用願います。" sqref="D5" xr:uid="{52DC9BCD-D38E-4A5A-8197-03B94BF424AE}">
      <formula1>J2</formula1>
    </dataValidation>
    <dataValidation type="textLength" allowBlank="1" showErrorMessage="1" errorTitle="入力エラーです" error="サイズ名称を正しく入れてください_x000a_（8文字以内）" sqref="D8:F8" xr:uid="{2D75CEE5-D3E0-45DE-A480-C82FEB6CACDE}">
      <formula1>2</formula1>
      <formula2>8</formula2>
    </dataValidation>
    <dataValidation type="textLength" imeMode="on" operator="lessThanOrEqual" allowBlank="1" showInputMessage="1" showErrorMessage="1" errorTitle="文字数オーバーです" error="30文字以内にしてください" sqref="D6:K6" xr:uid="{AC502624-A6D9-41E0-A97A-B4D118F5C5C5}">
      <formula1>30</formula1>
    </dataValidation>
    <dataValidation type="whole" imeMode="off" allowBlank="1" showInputMessage="1" showErrorMessage="1" errorTitle="不正入力です" error="西暦年を入れてください" sqref="D4" xr:uid="{324A6F21-9F9A-44B3-A683-3BB2BDE9A9A4}">
      <formula1>2000</formula1>
      <formula2>2999</formula2>
    </dataValidation>
    <dataValidation imeMode="on" allowBlank="1" showInputMessage="1" showErrorMessage="1" sqref="D7:F7 D9:F9 D10:I10 L4:Q4" xr:uid="{893522E2-E878-4534-9279-DC45C43AB079}"/>
    <dataValidation imeMode="off" allowBlank="1" showInputMessage="1" showErrorMessage="1" sqref="K4" xr:uid="{981D30F1-5CB7-4BDB-B9E6-C823087FE66C}"/>
  </dataValidations>
  <hyperlinks>
    <hyperlink ref="C15" location="'2千歳・苫小牧・室蘭・日高地区'!A1" display="2千歳・苫小牧・室蘭・日高地区" xr:uid="{6E6C15E5-7450-4983-B70C-835316A3C4AF}"/>
    <hyperlink ref="C14" location="'1.札幌・江別・北広島・石狩市'!A1" display="1.札幌・江別・北広島・石狩市" xr:uid="{E8C020A8-5BAE-4F83-A5D3-525E0EDAFBFD}"/>
    <hyperlink ref="C16" location="'3.小樽・岩内・倶知安地区'!A1" display="3.小樽・岩内・倶知安地区" xr:uid="{6484F5E3-3720-4061-8A69-E3E215AAB7A2}"/>
    <hyperlink ref="C17" location="'4.長万部・八雲・桧山地区'!A1" display="4.長万部・八雲・桧山地区" xr:uid="{5C2FC183-6A09-4960-B7AC-9929CC59759F}"/>
    <hyperlink ref="C18" location="'5.函館・森・松前地区'!A1" display="5.函館・森・松前地区" xr:uid="{3F1ADE43-B090-483A-B57E-308322833C17}"/>
    <hyperlink ref="C19" location="'6.空知・深川・夕張・当別地区'!A1" display="6.空知・深川・夕張・当別地区" xr:uid="{CED45C02-B2E5-4491-AC5D-1B0679B10F8E}"/>
    <hyperlink ref="C20" location="'7.旭川・富良野・名寄・士別地区'!A1" display="7.旭川・富良野・名寄・士別地区" xr:uid="{37423D8D-0C9E-47C5-AC89-10B3EE6E9F1D}"/>
    <hyperlink ref="C21" location="'8.留萌・稚内・宗谷地区'!A1" display="8.留萌・稚内・宗谷地区" xr:uid="{53E865F4-7766-4AF9-B1E1-547375A713F0}"/>
    <hyperlink ref="C22" location="'9.北見・網走・紋別地区'!A1" display="9.北見・網走・紋別地区" xr:uid="{82A65023-DDD0-4556-BB28-4585F5182521}"/>
    <hyperlink ref="C23" location="'10.釧路・根室地区'!A1" display="10.釧路・根室地区" xr:uid="{36487178-A312-4812-A95C-FD00D979DE9D}"/>
    <hyperlink ref="C24" location="'11.帯広・十勝地区'!A1" display="11.帯広・十勝地区" xr:uid="{3F669BB3-C716-40EF-B3E2-209D0A9A2D9F}"/>
    <hyperlink ref="C15:D15" location="'2.千歳・苫小牧・室蘭・日高地区'!A1" display="2.千歳・苫小牧・室蘭・日高地区" xr:uid="{88FD1B1D-E132-49B6-8457-004E68EF171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7" orientation="landscape" cellComments="asDisplayed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AADD1-961B-4CBA-B448-2C242A1C3AFF}">
  <sheetPr>
    <pageSetUpPr fitToPage="1"/>
  </sheetPr>
  <dimension ref="A1:AM46"/>
  <sheetViews>
    <sheetView showGridLines="0" showZeros="0" view="pageBreakPreview" zoomScale="75" zoomScaleNormal="10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10.082031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8</v>
      </c>
      <c r="B2" s="541"/>
      <c r="C2" s="542" t="s">
        <v>1197</v>
      </c>
      <c r="D2" s="543"/>
      <c r="E2" s="543"/>
      <c r="F2" s="543"/>
      <c r="G2" s="543"/>
      <c r="H2" s="151"/>
      <c r="I2" s="95"/>
      <c r="J2" s="758">
        <v>46128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SUM(G11:G15,G20:G33,P11:P25,Y11:Y16)</f>
        <v>0</v>
      </c>
      <c r="P7" s="765"/>
      <c r="Q7" s="154"/>
      <c r="R7" s="764">
        <f>SUM(AH13:AH14,AH20:AH26)</f>
        <v>0</v>
      </c>
      <c r="S7" s="764"/>
      <c r="T7" s="764"/>
      <c r="U7" s="765"/>
      <c r="V7" s="763">
        <f>COUNTIF(AH13:AH14,"&gt;0")+COUNTIF(AH20:AH26,"&gt;0")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56" t="s">
        <v>1198</v>
      </c>
      <c r="B9" s="117"/>
      <c r="C9" s="117"/>
      <c r="D9" s="117"/>
      <c r="E9" s="117"/>
      <c r="F9" s="192"/>
      <c r="G9" s="117"/>
      <c r="H9" s="117"/>
      <c r="I9" s="117"/>
      <c r="J9" s="117" t="s">
        <v>1199</v>
      </c>
      <c r="K9" s="117"/>
      <c r="L9" s="117"/>
      <c r="M9" s="117"/>
      <c r="N9" s="117"/>
      <c r="O9" s="192"/>
      <c r="P9" s="117"/>
      <c r="Q9" s="117"/>
      <c r="R9" s="117"/>
      <c r="S9" s="117" t="s">
        <v>1200</v>
      </c>
      <c r="T9" s="117"/>
      <c r="U9" s="117"/>
      <c r="V9" s="117"/>
      <c r="W9" s="117"/>
      <c r="X9" s="192"/>
      <c r="Y9" s="117"/>
      <c r="Z9" s="117"/>
      <c r="AA9" s="117"/>
      <c r="AB9" s="117" t="s">
        <v>1201</v>
      </c>
      <c r="AC9" s="117"/>
      <c r="AD9" s="117"/>
      <c r="AE9" s="117"/>
      <c r="AF9" s="117"/>
      <c r="AG9" s="117"/>
      <c r="AH9" s="117"/>
      <c r="AI9" s="132"/>
      <c r="AJ9" s="132"/>
      <c r="AK9" s="132"/>
      <c r="AL9" s="132"/>
    </row>
    <row r="10" spans="1:38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32"/>
    </row>
    <row r="11" spans="1:38" ht="15.75" customHeight="1" thickBot="1">
      <c r="A11" s="656" t="s">
        <v>1202</v>
      </c>
      <c r="B11" s="657"/>
      <c r="C11" s="946">
        <v>16540</v>
      </c>
      <c r="D11" s="947"/>
      <c r="E11" s="133" t="s">
        <v>1203</v>
      </c>
      <c r="F11" s="777" t="s">
        <v>1204</v>
      </c>
      <c r="G11" s="778"/>
      <c r="H11" s="194"/>
      <c r="I11" s="194"/>
      <c r="J11" s="656" t="s">
        <v>1205</v>
      </c>
      <c r="K11" s="657"/>
      <c r="L11" s="654">
        <v>30160</v>
      </c>
      <c r="M11" s="744"/>
      <c r="N11" s="122" t="s">
        <v>1206</v>
      </c>
      <c r="O11" s="479">
        <v>20</v>
      </c>
      <c r="P11" s="234"/>
      <c r="Q11" s="194" t="s">
        <v>1207</v>
      </c>
      <c r="R11" s="194"/>
      <c r="S11" s="939" t="s">
        <v>1208</v>
      </c>
      <c r="T11" s="940"/>
      <c r="U11" s="862">
        <v>30090</v>
      </c>
      <c r="V11" s="863"/>
      <c r="W11" s="320" t="s">
        <v>1209</v>
      </c>
      <c r="X11" s="239">
        <v>695</v>
      </c>
      <c r="Y11" s="234"/>
      <c r="Z11" s="194" t="s">
        <v>1210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95"/>
      <c r="AL11" s="132"/>
    </row>
    <row r="12" spans="1:38" ht="15.75" customHeight="1" thickTop="1">
      <c r="A12" s="650"/>
      <c r="B12" s="651"/>
      <c r="C12" s="646">
        <v>16550</v>
      </c>
      <c r="D12" s="647"/>
      <c r="E12" s="176" t="s">
        <v>1211</v>
      </c>
      <c r="F12" s="262">
        <v>3415</v>
      </c>
      <c r="G12" s="167"/>
      <c r="H12" s="194" t="s">
        <v>1212</v>
      </c>
      <c r="I12" s="194"/>
      <c r="J12" s="650"/>
      <c r="K12" s="651"/>
      <c r="L12" s="646">
        <v>30170</v>
      </c>
      <c r="M12" s="647"/>
      <c r="N12" s="126" t="s">
        <v>1213</v>
      </c>
      <c r="O12" s="195">
        <v>55</v>
      </c>
      <c r="P12" s="167"/>
      <c r="Q12" s="194" t="s">
        <v>1214</v>
      </c>
      <c r="R12" s="194"/>
      <c r="S12" s="935" t="s">
        <v>1215</v>
      </c>
      <c r="T12" s="936"/>
      <c r="U12" s="959">
        <v>30045</v>
      </c>
      <c r="V12" s="960"/>
      <c r="W12" s="483" t="s">
        <v>1216</v>
      </c>
      <c r="X12" s="887" t="s">
        <v>1700</v>
      </c>
      <c r="Y12" s="888"/>
      <c r="Z12" s="282" t="s">
        <v>1217</v>
      </c>
      <c r="AA12" s="132"/>
      <c r="AB12" s="746" t="s">
        <v>340</v>
      </c>
      <c r="AC12" s="966"/>
      <c r="AD12" s="748" t="s">
        <v>4</v>
      </c>
      <c r="AE12" s="747"/>
      <c r="AF12" s="283" t="s">
        <v>112</v>
      </c>
      <c r="AG12" s="218" t="s">
        <v>341</v>
      </c>
      <c r="AH12" s="219" t="s">
        <v>114</v>
      </c>
      <c r="AI12" s="132"/>
      <c r="AJ12" s="132"/>
      <c r="AK12" s="95"/>
      <c r="AL12" s="132"/>
    </row>
    <row r="13" spans="1:38" ht="15.75" customHeight="1">
      <c r="A13" s="772" t="s">
        <v>1218</v>
      </c>
      <c r="B13" s="779"/>
      <c r="C13" s="646">
        <v>16560</v>
      </c>
      <c r="D13" s="647"/>
      <c r="E13" s="126" t="s">
        <v>1219</v>
      </c>
      <c r="F13" s="195">
        <v>835</v>
      </c>
      <c r="G13" s="167"/>
      <c r="H13" s="194" t="s">
        <v>1220</v>
      </c>
      <c r="I13" s="194"/>
      <c r="J13" s="650"/>
      <c r="K13" s="651"/>
      <c r="L13" s="646">
        <v>30180</v>
      </c>
      <c r="M13" s="647"/>
      <c r="N13" s="126" t="s">
        <v>1221</v>
      </c>
      <c r="O13" s="195">
        <v>30</v>
      </c>
      <c r="P13" s="167"/>
      <c r="Q13" s="194" t="s">
        <v>1222</v>
      </c>
      <c r="R13" s="194"/>
      <c r="S13" s="937"/>
      <c r="T13" s="938"/>
      <c r="U13" s="961">
        <v>30070</v>
      </c>
      <c r="V13" s="962"/>
      <c r="W13" s="176" t="s">
        <v>1223</v>
      </c>
      <c r="X13" s="195">
        <v>330</v>
      </c>
      <c r="Y13" s="167"/>
      <c r="Z13" s="194" t="s">
        <v>1224</v>
      </c>
      <c r="AA13" s="132"/>
      <c r="AB13" s="749" t="s">
        <v>1225</v>
      </c>
      <c r="AC13" s="657"/>
      <c r="AD13" s="654">
        <v>16670</v>
      </c>
      <c r="AE13" s="744"/>
      <c r="AF13" s="442" t="s">
        <v>1226</v>
      </c>
      <c r="AG13" s="239">
        <v>45</v>
      </c>
      <c r="AH13" s="164"/>
      <c r="AI13" s="132" t="s">
        <v>1227</v>
      </c>
      <c r="AJ13" s="132"/>
      <c r="AK13" s="95"/>
      <c r="AL13" s="132"/>
    </row>
    <row r="14" spans="1:38" ht="15.75" customHeight="1" thickBot="1">
      <c r="A14" s="772" t="s">
        <v>1228</v>
      </c>
      <c r="B14" s="779"/>
      <c r="C14" s="661">
        <v>16610</v>
      </c>
      <c r="D14" s="963"/>
      <c r="E14" s="354" t="s">
        <v>1229</v>
      </c>
      <c r="F14" s="887" t="s">
        <v>1666</v>
      </c>
      <c r="G14" s="888"/>
      <c r="H14" s="194" t="s">
        <v>1230</v>
      </c>
      <c r="I14" s="194"/>
      <c r="J14" s="650"/>
      <c r="K14" s="651"/>
      <c r="L14" s="646">
        <v>30195</v>
      </c>
      <c r="M14" s="647"/>
      <c r="N14" s="196" t="s">
        <v>1231</v>
      </c>
      <c r="O14" s="195">
        <v>30</v>
      </c>
      <c r="P14" s="167"/>
      <c r="Q14" s="194" t="s">
        <v>1232</v>
      </c>
      <c r="R14" s="194"/>
      <c r="S14" s="772" t="s">
        <v>1233</v>
      </c>
      <c r="T14" s="779"/>
      <c r="U14" s="646">
        <v>30100</v>
      </c>
      <c r="V14" s="709"/>
      <c r="W14" s="126" t="s">
        <v>1234</v>
      </c>
      <c r="X14" s="195">
        <v>1135</v>
      </c>
      <c r="Y14" s="167"/>
      <c r="Z14" s="194" t="s">
        <v>1235</v>
      </c>
      <c r="AA14" s="132"/>
      <c r="AB14" s="751"/>
      <c r="AC14" s="752"/>
      <c r="AD14" s="755">
        <v>16660</v>
      </c>
      <c r="AE14" s="950"/>
      <c r="AF14" s="321" t="s">
        <v>1236</v>
      </c>
      <c r="AG14" s="220">
        <v>55</v>
      </c>
      <c r="AH14" s="197"/>
      <c r="AI14" s="132" t="s">
        <v>1237</v>
      </c>
      <c r="AJ14" s="132"/>
      <c r="AK14" s="95"/>
      <c r="AL14" s="132"/>
    </row>
    <row r="15" spans="1:38" ht="15.75" customHeight="1" thickTop="1">
      <c r="A15" s="652"/>
      <c r="B15" s="653"/>
      <c r="C15" s="670">
        <v>16620</v>
      </c>
      <c r="D15" s="729"/>
      <c r="E15" s="169" t="s">
        <v>1238</v>
      </c>
      <c r="F15" s="201">
        <v>215</v>
      </c>
      <c r="G15" s="171"/>
      <c r="H15" s="194" t="s">
        <v>1239</v>
      </c>
      <c r="I15" s="194"/>
      <c r="J15" s="650"/>
      <c r="K15" s="651"/>
      <c r="L15" s="664">
        <v>30200</v>
      </c>
      <c r="M15" s="757"/>
      <c r="N15" s="183" t="s">
        <v>1240</v>
      </c>
      <c r="O15" s="777" t="s">
        <v>1241</v>
      </c>
      <c r="P15" s="778"/>
      <c r="Q15" s="194"/>
      <c r="R15" s="194"/>
      <c r="S15" s="650"/>
      <c r="T15" s="651"/>
      <c r="U15" s="646">
        <v>30010</v>
      </c>
      <c r="V15" s="709"/>
      <c r="W15" s="126" t="s">
        <v>1242</v>
      </c>
      <c r="X15" s="195">
        <v>355</v>
      </c>
      <c r="Y15" s="167"/>
      <c r="Z15" s="194" t="s">
        <v>1243</v>
      </c>
      <c r="AA15" s="132"/>
      <c r="AJ15" s="132"/>
      <c r="AK15" s="95"/>
      <c r="AL15" s="132"/>
    </row>
    <row r="16" spans="1:38" ht="15.75" customHeight="1" thickBot="1">
      <c r="A16" s="132"/>
      <c r="B16" s="132"/>
      <c r="C16" s="132"/>
      <c r="D16" s="132"/>
      <c r="E16" s="132"/>
      <c r="F16" s="132"/>
      <c r="G16" s="132"/>
      <c r="H16" s="194"/>
      <c r="I16" s="200"/>
      <c r="J16" s="650"/>
      <c r="K16" s="651"/>
      <c r="L16" s="646">
        <v>30202</v>
      </c>
      <c r="M16" s="647"/>
      <c r="N16" s="196" t="s">
        <v>1244</v>
      </c>
      <c r="O16" s="195">
        <v>15</v>
      </c>
      <c r="P16" s="166"/>
      <c r="Q16" s="194" t="s">
        <v>1245</v>
      </c>
      <c r="R16" s="132"/>
      <c r="S16" s="652"/>
      <c r="T16" s="653"/>
      <c r="U16" s="824">
        <v>30030</v>
      </c>
      <c r="V16" s="943"/>
      <c r="W16" s="250" t="s">
        <v>1246</v>
      </c>
      <c r="X16" s="964" t="s">
        <v>1643</v>
      </c>
      <c r="Y16" s="965"/>
      <c r="Z16" s="194" t="s">
        <v>1247</v>
      </c>
      <c r="AA16" s="132"/>
      <c r="AB16" s="117" t="s">
        <v>1248</v>
      </c>
      <c r="AC16" s="117"/>
      <c r="AD16" s="117"/>
      <c r="AE16" s="117"/>
      <c r="AF16" s="117"/>
      <c r="AG16" s="206"/>
      <c r="AH16" s="208"/>
      <c r="AI16" s="132"/>
      <c r="AJ16" s="132"/>
      <c r="AK16" s="95"/>
      <c r="AL16" s="132"/>
    </row>
    <row r="17" spans="1:39" ht="15.75" customHeight="1" thickTop="1">
      <c r="A17" s="132"/>
      <c r="B17" s="132"/>
      <c r="C17" s="132"/>
      <c r="D17" s="132"/>
      <c r="E17" s="132"/>
      <c r="F17" s="132"/>
      <c r="G17" s="132"/>
      <c r="H17" s="194"/>
      <c r="I17" s="200"/>
      <c r="J17" s="650"/>
      <c r="K17" s="651"/>
      <c r="L17" s="646">
        <v>30210</v>
      </c>
      <c r="M17" s="647"/>
      <c r="N17" s="176" t="s">
        <v>1249</v>
      </c>
      <c r="O17" s="193">
        <v>95</v>
      </c>
      <c r="P17" s="166"/>
      <c r="Q17" s="132" t="s">
        <v>1250</v>
      </c>
      <c r="R17" s="132"/>
      <c r="AA17" s="132"/>
      <c r="AB17" s="815" t="s">
        <v>651</v>
      </c>
      <c r="AC17" s="816"/>
      <c r="AD17" s="816"/>
      <c r="AE17" s="816"/>
      <c r="AF17" s="816"/>
      <c r="AG17" s="816"/>
      <c r="AH17" s="817"/>
      <c r="AI17" s="132"/>
      <c r="AJ17" s="132"/>
      <c r="AK17" s="95"/>
      <c r="AL17" s="132"/>
    </row>
    <row r="18" spans="1:39" ht="15.75" customHeight="1" thickBot="1">
      <c r="A18" s="117" t="s">
        <v>1251</v>
      </c>
      <c r="B18" s="132"/>
      <c r="C18" s="132"/>
      <c r="D18" s="132"/>
      <c r="E18" s="117"/>
      <c r="F18" s="210"/>
      <c r="G18" s="203"/>
      <c r="H18" s="194"/>
      <c r="I18" s="200"/>
      <c r="J18" s="650"/>
      <c r="K18" s="651"/>
      <c r="L18" s="646">
        <v>30220</v>
      </c>
      <c r="M18" s="647"/>
      <c r="N18" s="126" t="s">
        <v>1252</v>
      </c>
      <c r="O18" s="195">
        <v>1450</v>
      </c>
      <c r="P18" s="167"/>
      <c r="Q18" s="132" t="s">
        <v>1253</v>
      </c>
      <c r="R18" s="132"/>
      <c r="AA18" s="132"/>
      <c r="AB18" s="818"/>
      <c r="AC18" s="819"/>
      <c r="AD18" s="819"/>
      <c r="AE18" s="819"/>
      <c r="AF18" s="819"/>
      <c r="AG18" s="819"/>
      <c r="AH18" s="820"/>
      <c r="AI18" s="132"/>
      <c r="AJ18" s="132"/>
      <c r="AK18" s="95"/>
      <c r="AL18" s="132"/>
    </row>
    <row r="19" spans="1:39" ht="15.75" customHeight="1" thickTop="1">
      <c r="A19" s="686" t="s">
        <v>340</v>
      </c>
      <c r="B19" s="687"/>
      <c r="C19" s="688" t="s">
        <v>4</v>
      </c>
      <c r="D19" s="689"/>
      <c r="E19" s="159" t="s">
        <v>112</v>
      </c>
      <c r="F19" s="269" t="s">
        <v>341</v>
      </c>
      <c r="G19" s="248" t="s">
        <v>114</v>
      </c>
      <c r="H19" s="194"/>
      <c r="I19" s="200"/>
      <c r="J19" s="650"/>
      <c r="K19" s="651"/>
      <c r="L19" s="646">
        <v>30240</v>
      </c>
      <c r="M19" s="647"/>
      <c r="N19" s="126" t="s">
        <v>1639</v>
      </c>
      <c r="O19" s="195">
        <v>2235</v>
      </c>
      <c r="P19" s="167"/>
      <c r="Q19" s="132" t="s">
        <v>1254</v>
      </c>
      <c r="R19" s="132"/>
      <c r="AA19" s="132"/>
      <c r="AB19" s="746" t="s">
        <v>340</v>
      </c>
      <c r="AC19" s="747"/>
      <c r="AD19" s="748" t="s">
        <v>4</v>
      </c>
      <c r="AE19" s="747"/>
      <c r="AF19" s="283" t="s">
        <v>112</v>
      </c>
      <c r="AG19" s="218" t="s">
        <v>341</v>
      </c>
      <c r="AH19" s="219" t="s">
        <v>114</v>
      </c>
      <c r="AI19" s="132"/>
      <c r="AJ19" s="132"/>
      <c r="AK19" s="132"/>
      <c r="AL19" s="132"/>
    </row>
    <row r="20" spans="1:39" ht="15.75" customHeight="1">
      <c r="A20" s="656" t="s">
        <v>1255</v>
      </c>
      <c r="B20" s="948"/>
      <c r="C20" s="941">
        <v>16625</v>
      </c>
      <c r="D20" s="942"/>
      <c r="E20" s="423" t="s">
        <v>1256</v>
      </c>
      <c r="F20" s="951" t="s">
        <v>1257</v>
      </c>
      <c r="G20" s="952"/>
      <c r="H20" s="194" t="s">
        <v>1258</v>
      </c>
      <c r="I20" s="194"/>
      <c r="J20" s="650"/>
      <c r="K20" s="651"/>
      <c r="L20" s="646">
        <v>30250</v>
      </c>
      <c r="M20" s="647"/>
      <c r="N20" s="126" t="s">
        <v>1259</v>
      </c>
      <c r="O20" s="195">
        <v>25</v>
      </c>
      <c r="P20" s="167"/>
      <c r="Q20" s="132" t="s">
        <v>1260</v>
      </c>
      <c r="R20" s="132"/>
      <c r="AA20" s="132"/>
      <c r="AB20" s="749" t="s">
        <v>1261</v>
      </c>
      <c r="AC20" s="657"/>
      <c r="AD20" s="859">
        <v>30270</v>
      </c>
      <c r="AE20" s="945"/>
      <c r="AF20" s="385" t="s">
        <v>1262</v>
      </c>
      <c r="AG20" s="957" t="s">
        <v>1681</v>
      </c>
      <c r="AH20" s="958"/>
      <c r="AI20" s="132" t="s">
        <v>1263</v>
      </c>
      <c r="AJ20" s="132"/>
      <c r="AK20" s="132"/>
      <c r="AL20" s="132"/>
    </row>
    <row r="21" spans="1:39" ht="15.75" customHeight="1">
      <c r="A21" s="650"/>
      <c r="B21" s="949"/>
      <c r="C21" s="646">
        <v>16630</v>
      </c>
      <c r="D21" s="647"/>
      <c r="E21" s="176" t="s">
        <v>1264</v>
      </c>
      <c r="F21" s="262">
        <v>430</v>
      </c>
      <c r="G21" s="167"/>
      <c r="H21" s="194" t="s">
        <v>1265</v>
      </c>
      <c r="I21" s="194"/>
      <c r="J21" s="772" t="s">
        <v>1266</v>
      </c>
      <c r="K21" s="779"/>
      <c r="L21" s="646">
        <v>30110</v>
      </c>
      <c r="M21" s="647"/>
      <c r="N21" s="196" t="s">
        <v>1267</v>
      </c>
      <c r="O21" s="195">
        <v>15</v>
      </c>
      <c r="P21" s="167"/>
      <c r="Q21" s="132" t="s">
        <v>1268</v>
      </c>
      <c r="R21" s="132"/>
      <c r="AA21" s="132"/>
      <c r="AB21" s="750"/>
      <c r="AC21" s="651"/>
      <c r="AD21" s="646">
        <v>30280</v>
      </c>
      <c r="AE21" s="647"/>
      <c r="AF21" s="126" t="s">
        <v>1269</v>
      </c>
      <c r="AG21" s="195">
        <v>60</v>
      </c>
      <c r="AH21" s="168"/>
      <c r="AI21" s="132" t="s">
        <v>1270</v>
      </c>
      <c r="AJ21" s="132"/>
      <c r="AK21" s="132"/>
      <c r="AL21" s="132"/>
    </row>
    <row r="22" spans="1:39" ht="15.75" customHeight="1">
      <c r="A22" s="650"/>
      <c r="B22" s="949"/>
      <c r="C22" s="646">
        <v>16640</v>
      </c>
      <c r="D22" s="647"/>
      <c r="E22" s="126" t="s">
        <v>1271</v>
      </c>
      <c r="F22" s="195">
        <v>320</v>
      </c>
      <c r="G22" s="167"/>
      <c r="H22" s="194" t="s">
        <v>1272</v>
      </c>
      <c r="I22" s="194"/>
      <c r="J22" s="650"/>
      <c r="K22" s="651"/>
      <c r="L22" s="646">
        <v>30120</v>
      </c>
      <c r="M22" s="647"/>
      <c r="N22" s="196" t="s">
        <v>1273</v>
      </c>
      <c r="O22" s="195">
        <v>55</v>
      </c>
      <c r="P22" s="167"/>
      <c r="Q22" s="132" t="s">
        <v>1274</v>
      </c>
      <c r="R22" s="132"/>
      <c r="AA22" s="132"/>
      <c r="AB22" s="934" t="s">
        <v>1275</v>
      </c>
      <c r="AC22" s="779"/>
      <c r="AD22" s="646">
        <v>30290</v>
      </c>
      <c r="AE22" s="647"/>
      <c r="AF22" s="126" t="s">
        <v>1276</v>
      </c>
      <c r="AG22" s="195">
        <v>35</v>
      </c>
      <c r="AH22" s="168"/>
      <c r="AI22" s="132" t="s">
        <v>1277</v>
      </c>
      <c r="AJ22" s="132"/>
      <c r="AK22" s="132"/>
      <c r="AL22" s="132"/>
    </row>
    <row r="23" spans="1:39" ht="15.75" customHeight="1">
      <c r="A23" s="772" t="s">
        <v>1225</v>
      </c>
      <c r="B23" s="944"/>
      <c r="C23" s="646">
        <v>16650</v>
      </c>
      <c r="D23" s="647"/>
      <c r="E23" s="126" t="s">
        <v>1278</v>
      </c>
      <c r="F23" s="195">
        <v>1595</v>
      </c>
      <c r="G23" s="167"/>
      <c r="H23" s="194" t="s">
        <v>1279</v>
      </c>
      <c r="I23" s="194"/>
      <c r="J23" s="650"/>
      <c r="K23" s="651"/>
      <c r="L23" s="646">
        <v>30130</v>
      </c>
      <c r="M23" s="647"/>
      <c r="N23" s="126" t="s">
        <v>1280</v>
      </c>
      <c r="O23" s="195">
        <v>195</v>
      </c>
      <c r="P23" s="167"/>
      <c r="Q23" s="132" t="s">
        <v>1281</v>
      </c>
      <c r="R23" s="194"/>
      <c r="AA23" s="132"/>
      <c r="AB23" s="750"/>
      <c r="AC23" s="651"/>
      <c r="AD23" s="646">
        <v>30300</v>
      </c>
      <c r="AE23" s="647"/>
      <c r="AF23" s="126" t="s">
        <v>1282</v>
      </c>
      <c r="AG23" s="195">
        <v>135</v>
      </c>
      <c r="AH23" s="168"/>
      <c r="AI23" s="132" t="s">
        <v>1283</v>
      </c>
      <c r="AJ23" s="132"/>
      <c r="AK23" s="132"/>
      <c r="AL23" s="132"/>
    </row>
    <row r="24" spans="1:39" ht="15.75" customHeight="1">
      <c r="A24" s="772" t="s">
        <v>1284</v>
      </c>
      <c r="B24" s="944"/>
      <c r="C24" s="661">
        <v>16680</v>
      </c>
      <c r="D24" s="730"/>
      <c r="E24" s="376" t="s">
        <v>1285</v>
      </c>
      <c r="F24" s="854" t="s">
        <v>1286</v>
      </c>
      <c r="G24" s="855"/>
      <c r="H24" s="194" t="s">
        <v>1287</v>
      </c>
      <c r="I24" s="194"/>
      <c r="J24" s="650"/>
      <c r="K24" s="651"/>
      <c r="L24" s="646">
        <v>30131</v>
      </c>
      <c r="M24" s="647"/>
      <c r="N24" s="126" t="s">
        <v>1288</v>
      </c>
      <c r="O24" s="195">
        <v>85</v>
      </c>
      <c r="P24" s="167"/>
      <c r="Q24" s="194" t="s">
        <v>1289</v>
      </c>
      <c r="R24" s="194"/>
      <c r="AA24" s="132"/>
      <c r="AB24" s="934" t="s">
        <v>1290</v>
      </c>
      <c r="AC24" s="779"/>
      <c r="AD24" s="646">
        <v>30310</v>
      </c>
      <c r="AE24" s="709"/>
      <c r="AF24" s="126" t="s">
        <v>1750</v>
      </c>
      <c r="AG24" s="195">
        <v>165</v>
      </c>
      <c r="AH24" s="168"/>
      <c r="AI24" s="132" t="s">
        <v>1291</v>
      </c>
      <c r="AJ24" s="132"/>
      <c r="AK24" s="132"/>
      <c r="AL24" s="132"/>
    </row>
    <row r="25" spans="1:39" ht="15.75" customHeight="1">
      <c r="A25" s="650"/>
      <c r="B25" s="949"/>
      <c r="C25" s="646">
        <v>16690</v>
      </c>
      <c r="D25" s="647"/>
      <c r="E25" s="126" t="s">
        <v>1292</v>
      </c>
      <c r="F25" s="195">
        <v>145</v>
      </c>
      <c r="G25" s="167"/>
      <c r="H25" s="194" t="s">
        <v>1293</v>
      </c>
      <c r="I25" s="194"/>
      <c r="J25" s="652"/>
      <c r="K25" s="653"/>
      <c r="L25" s="670">
        <v>30140</v>
      </c>
      <c r="M25" s="729"/>
      <c r="N25" s="209" t="s">
        <v>1294</v>
      </c>
      <c r="O25" s="201">
        <v>70</v>
      </c>
      <c r="P25" s="171"/>
      <c r="Q25" s="194" t="s">
        <v>1295</v>
      </c>
      <c r="R25" s="200"/>
      <c r="AA25" s="132"/>
      <c r="AB25" s="750"/>
      <c r="AC25" s="651"/>
      <c r="AD25" s="661">
        <v>30320</v>
      </c>
      <c r="AE25" s="730"/>
      <c r="AF25" s="354" t="s">
        <v>1296</v>
      </c>
      <c r="AG25" s="854" t="s">
        <v>1738</v>
      </c>
      <c r="AH25" s="956"/>
      <c r="AI25" s="132" t="s">
        <v>1297</v>
      </c>
      <c r="AJ25" s="132"/>
      <c r="AK25" s="132"/>
      <c r="AL25" s="132"/>
    </row>
    <row r="26" spans="1:39" ht="15.75" customHeight="1" thickBot="1">
      <c r="A26" s="650"/>
      <c r="B26" s="949"/>
      <c r="C26" s="646">
        <v>16700</v>
      </c>
      <c r="D26" s="647"/>
      <c r="E26" s="196" t="s">
        <v>1298</v>
      </c>
      <c r="F26" s="195">
        <v>100</v>
      </c>
      <c r="G26" s="167"/>
      <c r="H26" s="194" t="s">
        <v>1299</v>
      </c>
      <c r="I26" s="194"/>
      <c r="J26" s="132"/>
      <c r="K26" s="95"/>
      <c r="L26" s="132"/>
      <c r="M26" s="132"/>
      <c r="N26" s="117"/>
      <c r="O26" s="270"/>
      <c r="P26" s="172"/>
      <c r="Q26" s="200"/>
      <c r="R26" s="200"/>
      <c r="AA26" s="132"/>
      <c r="AB26" s="751"/>
      <c r="AC26" s="752"/>
      <c r="AD26" s="967">
        <v>30330</v>
      </c>
      <c r="AE26" s="968"/>
      <c r="AF26" s="488" t="s">
        <v>1300</v>
      </c>
      <c r="AG26" s="954" t="s">
        <v>1738</v>
      </c>
      <c r="AH26" s="955"/>
      <c r="AI26" s="132" t="s">
        <v>1301</v>
      </c>
      <c r="AJ26" s="132"/>
      <c r="AK26" s="95"/>
      <c r="AL26" s="284"/>
      <c r="AM26" s="141"/>
    </row>
    <row r="27" spans="1:39" ht="15.75" customHeight="1" thickTop="1">
      <c r="A27" s="788" t="s">
        <v>1302</v>
      </c>
      <c r="B27" s="878"/>
      <c r="C27" s="646">
        <v>30430</v>
      </c>
      <c r="D27" s="647"/>
      <c r="E27" s="137" t="s">
        <v>1303</v>
      </c>
      <c r="F27" s="216">
        <v>535</v>
      </c>
      <c r="G27" s="184"/>
      <c r="H27" s="194" t="s">
        <v>1304</v>
      </c>
      <c r="I27" s="194"/>
      <c r="J27" s="132"/>
      <c r="K27" s="132"/>
      <c r="L27" s="132"/>
      <c r="M27" s="132"/>
      <c r="N27" s="132"/>
      <c r="O27" s="132"/>
      <c r="P27" s="132"/>
      <c r="Q27" s="200"/>
      <c r="R27" s="200"/>
      <c r="AA27" s="132"/>
      <c r="AJ27" s="132"/>
      <c r="AK27" s="95"/>
      <c r="AL27" s="284"/>
      <c r="AM27" s="141"/>
    </row>
    <row r="28" spans="1:39" ht="15.75" customHeight="1">
      <c r="A28" s="772" t="s">
        <v>1305</v>
      </c>
      <c r="B28" s="944"/>
      <c r="C28" s="646">
        <v>30400</v>
      </c>
      <c r="D28" s="647"/>
      <c r="E28" s="325" t="s">
        <v>1306</v>
      </c>
      <c r="F28" s="262">
        <v>75</v>
      </c>
      <c r="G28" s="167"/>
      <c r="H28" s="194" t="s">
        <v>1307</v>
      </c>
      <c r="I28" s="194"/>
      <c r="J28" s="132"/>
      <c r="K28" s="132"/>
      <c r="L28" s="132"/>
      <c r="M28" s="132"/>
      <c r="N28" s="117"/>
      <c r="O28" s="185"/>
      <c r="P28" s="140"/>
      <c r="Q28" s="200"/>
      <c r="R28" s="200"/>
      <c r="AA28" s="132"/>
      <c r="AJ28" s="132"/>
      <c r="AK28" s="95"/>
      <c r="AL28" s="284"/>
      <c r="AM28" s="141"/>
    </row>
    <row r="29" spans="1:39" ht="15.75" customHeight="1">
      <c r="A29" s="650"/>
      <c r="B29" s="949"/>
      <c r="C29" s="646">
        <v>30410</v>
      </c>
      <c r="D29" s="647"/>
      <c r="E29" s="176" t="s">
        <v>1308</v>
      </c>
      <c r="F29" s="262">
        <v>630</v>
      </c>
      <c r="G29" s="167"/>
      <c r="H29" s="194" t="s">
        <v>1309</v>
      </c>
      <c r="I29" s="194"/>
      <c r="J29" s="132"/>
      <c r="K29" s="132"/>
      <c r="L29" s="132"/>
      <c r="M29" s="132"/>
      <c r="N29" s="132"/>
      <c r="O29" s="132"/>
      <c r="P29" s="132"/>
      <c r="Q29" s="200"/>
      <c r="R29" s="200"/>
      <c r="AA29" s="132"/>
      <c r="AJ29" s="132"/>
      <c r="AK29" s="95"/>
      <c r="AL29" s="284"/>
      <c r="AM29" s="141"/>
    </row>
    <row r="30" spans="1:39" ht="15.75" customHeight="1">
      <c r="A30" s="772" t="s">
        <v>1310</v>
      </c>
      <c r="B30" s="944"/>
      <c r="C30" s="646">
        <v>30340</v>
      </c>
      <c r="D30" s="647"/>
      <c r="E30" s="325" t="s">
        <v>1311</v>
      </c>
      <c r="F30" s="262">
        <v>60</v>
      </c>
      <c r="G30" s="167"/>
      <c r="H30" s="194" t="s">
        <v>1312</v>
      </c>
      <c r="I30" s="194"/>
      <c r="J30" s="132"/>
      <c r="K30" s="132"/>
      <c r="L30" s="132"/>
      <c r="M30" s="132"/>
      <c r="N30" s="117"/>
      <c r="O30" s="270"/>
      <c r="P30" s="172"/>
      <c r="AA30" s="132"/>
      <c r="AJ30" s="132"/>
      <c r="AK30" s="132"/>
      <c r="AL30" s="181"/>
      <c r="AM30" s="118"/>
    </row>
    <row r="31" spans="1:39" ht="15.75" customHeight="1">
      <c r="A31" s="650"/>
      <c r="B31" s="949"/>
      <c r="C31" s="646">
        <v>30350</v>
      </c>
      <c r="D31" s="647"/>
      <c r="E31" s="176" t="s">
        <v>1313</v>
      </c>
      <c r="F31" s="264">
        <v>415</v>
      </c>
      <c r="G31" s="184"/>
      <c r="H31" s="194" t="s">
        <v>1314</v>
      </c>
      <c r="I31" s="194"/>
      <c r="J31" s="132"/>
      <c r="K31" s="132"/>
      <c r="L31" s="132"/>
      <c r="M31" s="132"/>
      <c r="N31" s="117"/>
      <c r="O31" s="270"/>
      <c r="P31" s="172"/>
      <c r="Q31" s="132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J31" s="132"/>
      <c r="AK31" s="95"/>
      <c r="AL31" s="132"/>
    </row>
    <row r="32" spans="1:39" ht="15.75" customHeight="1">
      <c r="A32" s="772" t="s">
        <v>1315</v>
      </c>
      <c r="B32" s="944"/>
      <c r="C32" s="646">
        <v>30370</v>
      </c>
      <c r="D32" s="647"/>
      <c r="E32" s="176" t="s">
        <v>1316</v>
      </c>
      <c r="F32" s="262">
        <v>550</v>
      </c>
      <c r="G32" s="167"/>
      <c r="H32" s="194" t="s">
        <v>1317</v>
      </c>
      <c r="I32" s="132"/>
      <c r="J32" s="132"/>
      <c r="K32" s="132"/>
      <c r="L32" s="132"/>
      <c r="M32" s="132"/>
      <c r="N32" s="117"/>
      <c r="O32" s="270"/>
      <c r="P32" s="172"/>
      <c r="S32" s="132"/>
      <c r="T32" s="132"/>
      <c r="U32" s="132"/>
      <c r="V32" s="132"/>
      <c r="W32" s="117"/>
      <c r="X32" s="206"/>
      <c r="Y32" s="208"/>
      <c r="Z32" s="132"/>
      <c r="AA32" s="132"/>
      <c r="AB32"/>
      <c r="AC32"/>
      <c r="AD32"/>
      <c r="AE32"/>
      <c r="AF32"/>
      <c r="AG32"/>
      <c r="AH32"/>
      <c r="AI32" s="132"/>
      <c r="AJ32" s="132"/>
      <c r="AK32" s="95"/>
      <c r="AL32" s="132"/>
    </row>
    <row r="33" spans="1:38" ht="15.75" customHeight="1">
      <c r="A33" s="652"/>
      <c r="B33" s="953"/>
      <c r="C33" s="670">
        <v>30390</v>
      </c>
      <c r="D33" s="729"/>
      <c r="E33" s="169" t="s">
        <v>1318</v>
      </c>
      <c r="F33" s="201">
        <v>55</v>
      </c>
      <c r="G33" s="171"/>
      <c r="H33" s="194" t="s">
        <v>1319</v>
      </c>
      <c r="I33" s="132"/>
      <c r="J33" s="132"/>
      <c r="K33" s="132"/>
      <c r="L33" s="132"/>
      <c r="M33" s="132"/>
      <c r="N33" s="117"/>
      <c r="O33" s="270"/>
      <c r="P33" s="172"/>
      <c r="S33" s="132"/>
      <c r="T33" s="132"/>
      <c r="U33" s="132"/>
      <c r="V33" s="132"/>
      <c r="W33" s="117"/>
      <c r="X33" s="206"/>
      <c r="Y33" s="208"/>
      <c r="Z33" s="132"/>
      <c r="AA33" s="132"/>
      <c r="AB33"/>
      <c r="AC33"/>
      <c r="AD33"/>
      <c r="AE33"/>
      <c r="AF33"/>
      <c r="AG33"/>
      <c r="AH33"/>
      <c r="AI33" s="132"/>
      <c r="AJ33" s="132"/>
      <c r="AK33" s="95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200"/>
      <c r="I34" s="132"/>
      <c r="J34" s="132"/>
      <c r="K34" s="132"/>
      <c r="L34" s="132"/>
      <c r="M34" s="132"/>
      <c r="N34" s="117"/>
      <c r="O34" s="270"/>
      <c r="P34" s="285"/>
      <c r="S34" s="132"/>
      <c r="T34" s="132"/>
      <c r="U34" s="132"/>
      <c r="V34" s="132"/>
      <c r="W34" s="117"/>
      <c r="X34" s="206"/>
      <c r="Y34" s="208"/>
      <c r="Z34" s="95"/>
      <c r="AA34" s="132"/>
      <c r="AB34"/>
      <c r="AC34"/>
      <c r="AD34"/>
      <c r="AE34"/>
      <c r="AF34"/>
      <c r="AG34"/>
      <c r="AH34"/>
      <c r="AI34" s="132"/>
      <c r="AJ34" s="132"/>
      <c r="AK34" s="95"/>
      <c r="AL34" s="132"/>
    </row>
    <row r="35" spans="1:38" ht="15.75" customHeight="1">
      <c r="A35" s="132"/>
      <c r="B35" s="132"/>
      <c r="C35" s="132"/>
      <c r="D35" s="132"/>
      <c r="E35" s="132"/>
      <c r="F35" s="132"/>
      <c r="G35" s="132"/>
      <c r="H35" s="140"/>
      <c r="I35" s="129"/>
      <c r="J35" s="132"/>
      <c r="K35" s="132"/>
      <c r="L35" s="132"/>
      <c r="M35" s="132"/>
      <c r="N35" s="117"/>
      <c r="O35" s="132"/>
      <c r="P35" s="132"/>
      <c r="S35" s="132"/>
      <c r="T35" s="132"/>
      <c r="U35" s="132"/>
      <c r="V35" s="132"/>
      <c r="W35" s="117"/>
      <c r="X35" s="206"/>
      <c r="Y35" s="208"/>
      <c r="Z35" s="95"/>
      <c r="AA35" s="95"/>
      <c r="AB35"/>
      <c r="AC35"/>
      <c r="AD35"/>
      <c r="AE35"/>
      <c r="AF35"/>
      <c r="AG35"/>
      <c r="AH35"/>
      <c r="AI35" s="132"/>
      <c r="AJ35" s="132"/>
      <c r="AK35" s="95"/>
      <c r="AL35" s="132"/>
    </row>
    <row r="36" spans="1:38" ht="15.75" customHeight="1">
      <c r="A36" s="132"/>
      <c r="B36" s="132"/>
      <c r="C36" s="132"/>
      <c r="D36" s="132"/>
      <c r="E36" s="132"/>
      <c r="F36" s="132"/>
      <c r="G36" s="132"/>
      <c r="H36" s="132"/>
      <c r="I36" s="129"/>
      <c r="J36" s="132"/>
      <c r="K36" s="132"/>
      <c r="L36" s="132"/>
      <c r="M36" s="132"/>
      <c r="N36" s="117"/>
      <c r="O36" s="132"/>
      <c r="P36" s="132"/>
      <c r="Q36" s="132"/>
      <c r="R36" s="117"/>
      <c r="S36" s="132"/>
      <c r="T36" s="132"/>
      <c r="U36" s="132"/>
      <c r="V36" s="132"/>
      <c r="W36" s="117"/>
      <c r="X36" s="206"/>
      <c r="Y36" s="276"/>
      <c r="Z36" s="95"/>
      <c r="AA36" s="95"/>
      <c r="AB36"/>
      <c r="AC36"/>
      <c r="AD36"/>
      <c r="AE36"/>
      <c r="AF36"/>
      <c r="AG36"/>
      <c r="AH36"/>
      <c r="AI36" s="132"/>
      <c r="AJ36" s="132"/>
      <c r="AK36" s="132"/>
      <c r="AL36" s="132"/>
    </row>
    <row r="37" spans="1:38" ht="15.75" customHeight="1">
      <c r="A37" s="117"/>
      <c r="B37" s="132"/>
      <c r="C37" s="132"/>
      <c r="D37" s="132"/>
      <c r="E37" s="132"/>
      <c r="F37" s="132"/>
      <c r="G37" s="132"/>
      <c r="H37" s="132"/>
      <c r="I37" s="129"/>
      <c r="J37" s="95"/>
      <c r="K37" s="132"/>
      <c r="L37" s="132"/>
      <c r="M37" s="132"/>
      <c r="N37" s="117"/>
      <c r="O37" s="132"/>
      <c r="P37" s="132"/>
      <c r="Q37" s="117"/>
      <c r="R37" s="117"/>
      <c r="S37" s="132"/>
      <c r="T37" s="132"/>
      <c r="U37" s="132"/>
      <c r="V37" s="132"/>
      <c r="W37" s="117"/>
      <c r="X37" s="132"/>
      <c r="Y37" s="132"/>
      <c r="Z37" s="95"/>
      <c r="AA37" s="95"/>
      <c r="AB37"/>
      <c r="AC37"/>
      <c r="AD37"/>
      <c r="AE37"/>
      <c r="AF37"/>
      <c r="AG37"/>
      <c r="AH37"/>
      <c r="AI37" s="132"/>
      <c r="AJ37" s="132"/>
      <c r="AK37" s="132"/>
      <c r="AL37" s="132"/>
    </row>
    <row r="38" spans="1:38" ht="15.75" hidden="1" customHeight="1">
      <c r="A38" s="117"/>
      <c r="B38" s="132"/>
      <c r="C38" s="132"/>
      <c r="D38" s="132"/>
      <c r="E38" s="117"/>
      <c r="F38" s="206"/>
      <c r="G38" s="276"/>
      <c r="H38" s="132"/>
      <c r="I38" s="129"/>
      <c r="J38" s="95"/>
      <c r="K38" s="95"/>
      <c r="L38" s="132"/>
      <c r="M38" s="132"/>
      <c r="N38" s="132"/>
      <c r="O38" s="132"/>
      <c r="P38" s="132"/>
      <c r="Q38" s="117"/>
      <c r="R38" s="117"/>
      <c r="S38" s="132"/>
      <c r="T38" s="132"/>
      <c r="U38" s="132"/>
      <c r="V38" s="132"/>
      <c r="W38" s="117"/>
      <c r="X38" s="132"/>
      <c r="Y38" s="132"/>
      <c r="Z38" s="95"/>
      <c r="AA38" s="95"/>
      <c r="AB38"/>
      <c r="AC38"/>
      <c r="AD38"/>
      <c r="AE38"/>
      <c r="AF38"/>
      <c r="AG38"/>
      <c r="AH38"/>
      <c r="AI38" s="132"/>
      <c r="AJ38" s="132"/>
      <c r="AK38" s="132"/>
      <c r="AL38" s="132"/>
    </row>
    <row r="39" spans="1:38" ht="15.75" hidden="1" customHeight="1">
      <c r="A39" s="117"/>
      <c r="B39" s="132"/>
      <c r="C39" s="132"/>
      <c r="D39" s="132"/>
      <c r="E39" s="117"/>
      <c r="F39" s="132"/>
      <c r="G39" s="132"/>
      <c r="H39" s="132"/>
      <c r="I39" s="129"/>
      <c r="J39" s="95"/>
      <c r="K39" s="95"/>
      <c r="L39" s="95"/>
      <c r="M39" s="95"/>
      <c r="N39" s="95"/>
      <c r="O39" s="95"/>
      <c r="P39" s="186"/>
      <c r="Q39" s="117"/>
      <c r="R39" s="117"/>
      <c r="S39" s="132"/>
      <c r="T39" s="132"/>
      <c r="U39" s="132"/>
      <c r="V39" s="132"/>
      <c r="W39" s="117"/>
      <c r="X39" s="132"/>
      <c r="Y39" s="132"/>
      <c r="Z39" s="95"/>
      <c r="AA39" s="95"/>
      <c r="AB39"/>
      <c r="AC39"/>
      <c r="AD39"/>
      <c r="AE39"/>
      <c r="AF39"/>
      <c r="AG39"/>
      <c r="AH39"/>
      <c r="AI39" s="132"/>
      <c r="AJ39" s="132"/>
      <c r="AK39" s="132"/>
      <c r="AL39" s="132"/>
    </row>
    <row r="40" spans="1:38" ht="15.75" customHeight="1">
      <c r="A40" s="117"/>
      <c r="B40" s="132"/>
      <c r="C40" s="132"/>
      <c r="D40" s="132"/>
      <c r="E40" s="117"/>
      <c r="F40" s="132"/>
      <c r="G40" s="132"/>
      <c r="H40" s="132"/>
      <c r="I40" s="129"/>
      <c r="J40" s="95"/>
      <c r="K40" s="95"/>
      <c r="L40" s="95"/>
      <c r="M40" s="95"/>
      <c r="N40" s="95"/>
      <c r="O40" s="95"/>
      <c r="P40" s="186"/>
      <c r="Q40" s="117"/>
      <c r="R40" s="117"/>
      <c r="AA40" s="95"/>
      <c r="AB40"/>
      <c r="AC40"/>
      <c r="AD40"/>
      <c r="AE40"/>
      <c r="AF40"/>
      <c r="AG40"/>
      <c r="AH40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B43" s="95"/>
      <c r="AC43" s="95"/>
      <c r="AD43" s="95"/>
      <c r="AE43" s="95"/>
      <c r="AF43" s="402" t="s">
        <v>503</v>
      </c>
      <c r="AG43" s="403"/>
      <c r="AH43" s="213">
        <f>SUM(F11:F15,F20:F33,O11:O25,X11:X16)</f>
        <v>16265</v>
      </c>
      <c r="AI43" s="132"/>
      <c r="AJ43" s="132"/>
      <c r="AK43" s="132"/>
      <c r="AL43" s="132"/>
    </row>
    <row r="44" spans="1:38" ht="15.75" customHeight="1">
      <c r="A44" s="142" t="s">
        <v>328</v>
      </c>
      <c r="S44" s="95"/>
      <c r="T44" s="95"/>
      <c r="U44" s="95"/>
      <c r="V44" s="95"/>
      <c r="W44" s="95"/>
      <c r="X44" s="95"/>
      <c r="Y44" s="95"/>
      <c r="Z44" s="95"/>
      <c r="AB44" s="95"/>
      <c r="AC44" s="95"/>
      <c r="AD44" s="95"/>
      <c r="AE44" s="95"/>
      <c r="AF44" s="187" t="s">
        <v>727</v>
      </c>
      <c r="AG44" s="227"/>
      <c r="AH44" s="214">
        <f>SUM(AG13:AG14,AG20:AG26)</f>
        <v>495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16760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3B1nvHHJSFLUvLDKnFQjZSjNMMkLxIC0T0y0sGJt+ce78zSCtA+lDgZxDcemufq2gTAi3hXyGID+I0TzFF6g/g==" saltValue="jQklJUomiOKz7HO0p4zYWQ==" spinCount="100000" sheet="1" scenarios="1" formatCells="0" autoFilter="0"/>
  <protectedRanges>
    <protectedRange sqref="AA43:AA44 X43:Y43" name="範囲1_1"/>
    <protectedRange sqref="P39" name="範囲1_2"/>
  </protectedRanges>
  <mergeCells count="128">
    <mergeCell ref="AG26:AH26"/>
    <mergeCell ref="AG25:AH25"/>
    <mergeCell ref="X12:Y12"/>
    <mergeCell ref="AD22:AE22"/>
    <mergeCell ref="C22:D22"/>
    <mergeCell ref="L22:M22"/>
    <mergeCell ref="AG20:AH20"/>
    <mergeCell ref="AD24:AE24"/>
    <mergeCell ref="AD12:AE12"/>
    <mergeCell ref="U12:V12"/>
    <mergeCell ref="C12:D12"/>
    <mergeCell ref="L12:M12"/>
    <mergeCell ref="U13:V13"/>
    <mergeCell ref="C14:D14"/>
    <mergeCell ref="L14:M14"/>
    <mergeCell ref="S14:T16"/>
    <mergeCell ref="U14:V14"/>
    <mergeCell ref="X16:Y16"/>
    <mergeCell ref="L15:M15"/>
    <mergeCell ref="F14:G14"/>
    <mergeCell ref="AB12:AC12"/>
    <mergeCell ref="AD25:AE25"/>
    <mergeCell ref="AD26:AE26"/>
    <mergeCell ref="AD23:AE23"/>
    <mergeCell ref="A32:B33"/>
    <mergeCell ref="C32:D32"/>
    <mergeCell ref="C33:D33"/>
    <mergeCell ref="A24:B26"/>
    <mergeCell ref="C24:D24"/>
    <mergeCell ref="L24:M24"/>
    <mergeCell ref="C26:D26"/>
    <mergeCell ref="C29:D29"/>
    <mergeCell ref="A30:B31"/>
    <mergeCell ref="C30:D30"/>
    <mergeCell ref="C31:D31"/>
    <mergeCell ref="A27:B27"/>
    <mergeCell ref="C27:D27"/>
    <mergeCell ref="A28:B29"/>
    <mergeCell ref="C28:D28"/>
    <mergeCell ref="C25:D25"/>
    <mergeCell ref="L25:M25"/>
    <mergeCell ref="J21:K25"/>
    <mergeCell ref="L21:M21"/>
    <mergeCell ref="F24:G24"/>
    <mergeCell ref="AB22:AC23"/>
    <mergeCell ref="AB13:AC14"/>
    <mergeCell ref="AD13:AE13"/>
    <mergeCell ref="AD14:AE14"/>
    <mergeCell ref="O15:P15"/>
    <mergeCell ref="U15:V15"/>
    <mergeCell ref="C15:D15"/>
    <mergeCell ref="AB7:AH7"/>
    <mergeCell ref="F20:G20"/>
    <mergeCell ref="L17:M17"/>
    <mergeCell ref="AB20:AC2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AB10:AH11"/>
    <mergeCell ref="V7:W7"/>
    <mergeCell ref="X7:AA7"/>
    <mergeCell ref="U10:V10"/>
    <mergeCell ref="A11:B12"/>
    <mergeCell ref="C11:D11"/>
    <mergeCell ref="F11:G11"/>
    <mergeCell ref="J11:K20"/>
    <mergeCell ref="L11:M11"/>
    <mergeCell ref="A20:B22"/>
    <mergeCell ref="A14:B15"/>
    <mergeCell ref="AB17:AH18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19:B19"/>
    <mergeCell ref="C19:D19"/>
    <mergeCell ref="AD20:AE20"/>
    <mergeCell ref="AD21:AE21"/>
    <mergeCell ref="L19:M19"/>
    <mergeCell ref="AB19:AC19"/>
    <mergeCell ref="AD19:AE19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AB24:AC26"/>
    <mergeCell ref="O2:W2"/>
    <mergeCell ref="D4:F4"/>
    <mergeCell ref="G4:T4"/>
    <mergeCell ref="U4:W4"/>
    <mergeCell ref="S12:T13"/>
    <mergeCell ref="A13:B13"/>
    <mergeCell ref="C13:D13"/>
    <mergeCell ref="L13:M13"/>
    <mergeCell ref="S11:T11"/>
    <mergeCell ref="U11:V11"/>
    <mergeCell ref="A2:B2"/>
    <mergeCell ref="C2:G2"/>
    <mergeCell ref="J2:M2"/>
    <mergeCell ref="AA4:AC4"/>
    <mergeCell ref="C20:D20"/>
    <mergeCell ref="L20:M20"/>
    <mergeCell ref="U16:V16"/>
    <mergeCell ref="L16:M16"/>
    <mergeCell ref="A23:B23"/>
    <mergeCell ref="C23:D23"/>
    <mergeCell ref="L23:M23"/>
    <mergeCell ref="C21:D21"/>
    <mergeCell ref="L18:M18"/>
  </mergeCells>
  <phoneticPr fontId="3"/>
  <dataValidations count="51">
    <dataValidation allowBlank="1" showInputMessage="1" showErrorMessage="1" prompt="なかとんべつ" sqref="W13" xr:uid="{CE77CC09-88BA-46BD-AA35-7BE9BD3B524E}"/>
    <dataValidation allowBlank="1" showInputMessage="1" showErrorMessage="1" prompt="とみいそ" sqref="N14" xr:uid="{8362673D-2C10-4BE1-8C2C-37D457ACB1D5}"/>
    <dataValidation allowBlank="1" showInputMessage="1" showErrorMessage="1" prompt="ぬまかわ" sqref="N12" xr:uid="{7012A217-D023-4931-92FB-44A1C451A11F}"/>
    <dataValidation allowBlank="1" showInputMessage="1" showErrorMessage="1" prompt="るもい" sqref="E12" xr:uid="{E74293A6-1084-4EE2-9B68-14BF2E1EFB78}"/>
    <dataValidation allowBlank="1" showInputMessage="1" showErrorMessage="1" prompt="るもいにし" sqref="E11" xr:uid="{45EABFB0-53DD-43AE-994E-CC3B52781944}"/>
    <dataValidation allowBlank="1" showInputMessage="1" showErrorMessage="1" prompt="まがりふち" sqref="N11" xr:uid="{CA742638-7BAB-4C8D-8821-35EB50A4876F}"/>
    <dataValidation allowBlank="1" showInputMessage="1" showErrorMessage="1" prompt="けいほく" sqref="N13" xr:uid="{9183EAF3-6B55-4055-8D28-AB662BF1C42D}"/>
    <dataValidation allowBlank="1" showInputMessage="1" showErrorMessage="1" prompt="ましけ" sqref="E13" xr:uid="{0DE30449-DE00-46C8-81FF-E89EBFF13E89}"/>
    <dataValidation allowBlank="1" showInputMessage="1" showErrorMessage="1" prompt="とままえ" sqref="E22" xr:uid="{E179B5E8-C902-406F-B004-4A5BA844E0E8}"/>
    <dataValidation allowBlank="1" showInputMessage="1" showErrorMessage="1" prompt="こたんべつ" sqref="E21" xr:uid="{85DA8C21-D783-4D1B-9459-D25C4C1DFFBC}"/>
    <dataValidation allowBlank="1" showInputMessage="1" showErrorMessage="1" prompt="りきびるしてん" sqref="E20" xr:uid="{A5734ED3-2E55-4530-B1A4-2AB4A77160EC}"/>
    <dataValidation allowBlank="1" showInputMessage="1" showErrorMessage="1" prompt="とよとみ" sqref="E32" xr:uid="{28F215A0-48CE-4EA8-80A2-31B0CC684D82}"/>
    <dataValidation allowBlank="1" showInputMessage="1" showErrorMessage="1" prompt="てしお" sqref="E29" xr:uid="{E14C6CBF-8B80-4F6E-9233-5D068F40AC36}"/>
    <dataValidation allowBlank="1" showInputMessage="1" showErrorMessage="1" prompt="てしおありあけ" sqref="E24" xr:uid="{26074EED-962B-41BB-8F07-139170CAADE7}"/>
    <dataValidation allowBlank="1" showInputMessage="1" showErrorMessage="1" prompt="はぼろ" sqref="E23" xr:uid="{8E9365E7-8D47-4E32-B3EE-685313F8D8F6}"/>
    <dataValidation allowBlank="1" showInputMessage="1" showErrorMessage="1" prompt="ほろのべ" sqref="E31" xr:uid="{913B733D-4660-4E41-9067-9624FDF0AE4C}"/>
    <dataValidation allowBlank="1" showInputMessage="1" showErrorMessage="1" prompt="かぶとぬま" sqref="E33" xr:uid="{525AAFEC-0F3E-4FDB-A471-4EB61F1B9B88}"/>
    <dataValidation allowBlank="1" showInputMessage="1" showErrorMessage="1" prompt="といかんべつ" sqref="E30" xr:uid="{9BF79B73-41BB-4A7A-97DE-9AC5D552DC90}"/>
    <dataValidation allowBlank="1" showInputMessage="1" showErrorMessage="1" prompt="おぬぷない" sqref="E28" xr:uid="{E33CC71C-DF8B-40D7-9FDC-9CC153529721}"/>
    <dataValidation allowBlank="1" showInputMessage="1" showErrorMessage="1" prompt="えんべつ" sqref="E27" xr:uid="{B9B14A0A-4C0D-4B8E-85A3-E9B87F252D98}"/>
    <dataValidation allowBlank="1" showInputMessage="1" showErrorMessage="1" prompt="とよさき" sqref="E26" xr:uid="{EDB87124-FF5A-46F7-A90A-7247AD1EDD1B}"/>
    <dataValidation allowBlank="1" showInputMessage="1" showErrorMessage="1" prompt="しょさんべつ" sqref="E25" xr:uid="{FC1D7E3F-11C9-4F91-B925-140AFDCC9496}"/>
    <dataValidation allowBlank="1" showInputMessage="1" showErrorMessage="1" prompt="そうや" sqref="N15" xr:uid="{9E7E8E35-31F9-47E6-9B47-A6355AA681E3}"/>
    <dataValidation allowBlank="1" showInputMessage="1" showErrorMessage="1" prompt="ゆうち" sqref="N20" xr:uid="{A7A75FC6-1F04-4CEB-A19D-885AB7A68613}"/>
    <dataValidation allowBlank="1" showInputMessage="1" showErrorMessage="1" prompt="わっかない" sqref="N19" xr:uid="{C4FBDD6B-1938-407E-9750-01465674431A}"/>
    <dataValidation allowBlank="1" showInputMessage="1" showErrorMessage="1" prompt="わっかないひがし" sqref="N18" xr:uid="{92B339D4-4CB6-4397-B306-0681E7AB447A}"/>
    <dataValidation allowBlank="1" showInputMessage="1" showErrorMessage="1" prompt="そうやみさき" sqref="N17" xr:uid="{0932179D-E904-4F74-908F-1F1E5D1F2187}"/>
    <dataValidation allowBlank="1" showInputMessage="1" showErrorMessage="1" prompt="だいにきよはま" sqref="N16" xr:uid="{F5C4B1AC-F0E3-4420-833D-2EAE9CF9164D}"/>
    <dataValidation allowBlank="1" showInputMessage="1" showErrorMessage="1" prompt="はまおにしべつ" sqref="N24" xr:uid="{F65A4804-5A25-4DAD-B179-0F5D20046AF7}"/>
    <dataValidation allowBlank="1" showInputMessage="1" showErrorMessage="1" prompt="ちらいべつ" sqref="N25" xr:uid="{644688C3-8E19-404E-A5A6-7BF93F7764A3}"/>
    <dataValidation allowBlank="1" showInputMessage="1" showErrorMessage="1" prompt="おにしべつ" sqref="N23" xr:uid="{060EA175-76A6-4D83-9825-E288706AACF8}"/>
    <dataValidation allowBlank="1" showInputMessage="1" showErrorMessage="1" prompt="さるふつ" sqref="N22" xr:uid="{6B8FB91C-0A10-4970-AFEC-DAEE278D9E24}"/>
    <dataValidation allowBlank="1" showInputMessage="1" showErrorMessage="1" prompt="あさじの" sqref="N21" xr:uid="{B570BA69-0551-4C4F-99AD-1F66469DB865}"/>
    <dataValidation allowBlank="1" showInputMessage="1" showErrorMessage="1" prompt="はまとんべつ" sqref="W11" xr:uid="{5D809F7D-2FC8-40A0-8F34-B77F4281E011}"/>
    <dataValidation allowBlank="1" showInputMessage="1" showErrorMessage="1" prompt="うたのぼり" sqref="W15" xr:uid="{9DCCE896-86FC-4850-AC4B-44591ADA007C}"/>
    <dataValidation allowBlank="1" showInputMessage="1" showErrorMessage="1" prompt="しびうたん" sqref="W16" xr:uid="{9F26A18D-65E4-4842-9724-D75EDF554244}"/>
    <dataValidation allowBlank="1" showInputMessage="1" showErrorMessage="1" prompt="えさし" sqref="W14" xr:uid="{14A6CE85-49EB-4757-9C37-1708E5393E85}"/>
    <dataValidation allowBlank="1" showInputMessage="1" showErrorMessage="1" prompt="おびら" sqref="E14" xr:uid="{3449E9F3-9144-418A-AE67-73BF850F57DC}"/>
    <dataValidation allowBlank="1" showInputMessage="1" showErrorMessage="1" prompt="おにしか" sqref="E15" xr:uid="{544E5035-84C1-46E6-A124-6EE11FBED3D6}"/>
    <dataValidation type="whole" errorStyle="information" allowBlank="1" showErrorMessage="1" errorTitle="定数オーバー" error="定数オーバーです。" sqref="AH13:AH14 AH21:AH24" xr:uid="{5DA5D9D8-4149-40FB-A307-7BEFD38966CC}">
      <formula1>0</formula1>
      <formula2>AG13</formula2>
    </dataValidation>
    <dataValidation allowBlank="1" showInputMessage="1" showErrorMessage="1" prompt="やぎしり" sqref="AF14" xr:uid="{581EFD1B-4E70-47BF-9432-576E4AA48814}"/>
    <dataValidation allowBlank="1" showInputMessage="1" showErrorMessage="1" prompt="てうり" sqref="AF13" xr:uid="{78692DC2-F6AA-4F0E-A928-488D91505AEF}"/>
    <dataValidation allowBlank="1" showInputMessage="1" showErrorMessage="1" prompt="おにわき" sqref="AF21" xr:uid="{03D65172-2393-4282-85BD-2E54E549DB75}"/>
    <dataValidation allowBlank="1" showInputMessage="1" showErrorMessage="1" prompt="ふなどまり" sqref="AF26" xr:uid="{D7FA1C39-99B3-470A-A493-E928D4FDE026}"/>
    <dataValidation allowBlank="1" showInputMessage="1" showErrorMessage="1" prompt="かふかにし" sqref="AF25" xr:uid="{790F2E85-A53F-4906-A9C4-FD9BE31B9219}"/>
    <dataValidation allowBlank="1" showInputMessage="1" showErrorMessage="1" prompt="かふか" sqref="AF24" xr:uid="{E15F5CFA-C089-42BD-9F76-E01AB160D7AD}"/>
    <dataValidation allowBlank="1" showInputMessage="1" showErrorMessage="1" prompt="くつがた" sqref="AF23" xr:uid="{D239BC7A-576F-4D50-B827-FAC503E38A8D}"/>
    <dataValidation allowBlank="1" showInputMessage="1" showErrorMessage="1" prompt="せんぽうし" sqref="AF22" xr:uid="{F9209E17-7805-4092-B87C-A6103BD7B7D7}"/>
    <dataValidation allowBlank="1" showInputMessage="1" showErrorMessage="1" prompt="おしどまり" sqref="AF20" xr:uid="{5AB74C94-210F-4B67-806E-6AD97E9E42CB}"/>
    <dataValidation allowBlank="1" showInputMessage="1" showErrorMessage="1" prompt="しょうとんべつ" sqref="W12" xr:uid="{54EF10F2-7B98-4449-9A5B-3E8B319C4D1E}"/>
    <dataValidation type="whole" errorStyle="information" allowBlank="1" showInputMessage="1" showErrorMessage="1" errorTitle="定数オーバー" error="定数オーバーです。" sqref="Y11 P11:P14 P16:P25 Y13:Y15 G25:G33 G21:G23 G12:G13 G15" xr:uid="{10C5903B-7D46-4517-9D1F-2A36A107EC2E}">
      <formula1>0</formula1>
      <formula2>F11</formula2>
    </dataValidation>
  </dataValidations>
  <hyperlinks>
    <hyperlink ref="AK5" location="表紙!A1" display="表紙へ戻る" xr:uid="{6D54879E-2CB0-4DE4-9C0A-C1726920C0B2}"/>
    <hyperlink ref="AK7:AL7" location="変更履歴!A1" display="変更履歴へ" xr:uid="{B73B5127-E2A9-42AD-BDC6-956DF491453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5D648-24B9-48F2-BB5E-2B081BD4FC8E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39" width="8.08203125" style="53"/>
    <col min="40" max="40" width="8.08203125" style="53" customWidth="1"/>
    <col min="41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9</v>
      </c>
      <c r="B2" s="541"/>
      <c r="C2" s="542" t="s">
        <v>1320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O7</f>
        <v>0</v>
      </c>
      <c r="H7" s="598"/>
      <c r="I7" s="598"/>
      <c r="J7" s="598"/>
      <c r="K7" s="599"/>
      <c r="L7" s="812"/>
      <c r="M7" s="813"/>
      <c r="N7" s="814"/>
      <c r="O7" s="763">
        <f>SUM(G11:G22,P11:P28,Y11:Y18,AH11:AH24)</f>
        <v>0</v>
      </c>
      <c r="P7" s="765"/>
      <c r="Q7" s="154"/>
      <c r="R7" s="872"/>
      <c r="S7" s="872"/>
      <c r="T7" s="872"/>
      <c r="U7" s="760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1321</v>
      </c>
      <c r="B9" s="117"/>
      <c r="C9" s="117"/>
      <c r="D9" s="117"/>
      <c r="E9" s="117"/>
      <c r="F9" s="192"/>
      <c r="G9" s="156"/>
      <c r="H9" s="117"/>
      <c r="I9" s="117"/>
      <c r="J9" s="117" t="s">
        <v>1322</v>
      </c>
      <c r="K9" s="117"/>
      <c r="L9" s="117"/>
      <c r="M9" s="117"/>
      <c r="N9" s="117"/>
      <c r="O9" s="181"/>
      <c r="P9" s="117"/>
      <c r="Q9" s="117"/>
      <c r="R9" s="117"/>
      <c r="S9" s="156" t="s">
        <v>1323</v>
      </c>
      <c r="T9" s="117"/>
      <c r="U9" s="117"/>
      <c r="V9" s="117"/>
      <c r="W9" s="117"/>
      <c r="X9" s="192"/>
      <c r="Y9" s="117"/>
      <c r="Z9" s="117"/>
      <c r="AA9" s="117"/>
      <c r="AB9" s="156" t="s">
        <v>1324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281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9" ht="15.75" customHeight="1">
      <c r="A11" s="656" t="s">
        <v>1325</v>
      </c>
      <c r="B11" s="657"/>
      <c r="C11" s="768">
        <v>19020</v>
      </c>
      <c r="D11" s="660"/>
      <c r="E11" s="392" t="s">
        <v>1326</v>
      </c>
      <c r="F11" s="479">
        <v>860</v>
      </c>
      <c r="G11" s="167"/>
      <c r="H11" s="194" t="s">
        <v>1327</v>
      </c>
      <c r="I11" s="200"/>
      <c r="J11" s="979" t="s">
        <v>1328</v>
      </c>
      <c r="K11" s="980"/>
      <c r="L11" s="654">
        <v>19160</v>
      </c>
      <c r="M11" s="660"/>
      <c r="N11" s="392" t="s">
        <v>1329</v>
      </c>
      <c r="O11" s="479">
        <v>175</v>
      </c>
      <c r="P11" s="234"/>
      <c r="Q11" s="194" t="s">
        <v>1330</v>
      </c>
      <c r="R11" s="200"/>
      <c r="S11" s="656" t="s">
        <v>1331</v>
      </c>
      <c r="T11" s="657"/>
      <c r="U11" s="654">
        <v>31260</v>
      </c>
      <c r="V11" s="660"/>
      <c r="W11" s="122" t="s">
        <v>1332</v>
      </c>
      <c r="X11" s="479">
        <v>165</v>
      </c>
      <c r="Y11" s="234"/>
      <c r="Z11" s="194" t="s">
        <v>1333</v>
      </c>
      <c r="AA11" s="132"/>
      <c r="AB11" s="656" t="s">
        <v>1334</v>
      </c>
      <c r="AC11" s="657"/>
      <c r="AD11" s="941">
        <v>31110</v>
      </c>
      <c r="AE11" s="969"/>
      <c r="AF11" s="386" t="s">
        <v>1335</v>
      </c>
      <c r="AG11" s="951" t="s">
        <v>1336</v>
      </c>
      <c r="AH11" s="952"/>
      <c r="AI11" s="132" t="s">
        <v>1337</v>
      </c>
      <c r="AJ11" s="132"/>
      <c r="AK11" s="117"/>
      <c r="AL11" s="181"/>
      <c r="AM11" s="118"/>
    </row>
    <row r="12" spans="1:39" ht="15.75" customHeight="1">
      <c r="A12" s="650"/>
      <c r="B12" s="651"/>
      <c r="C12" s="771">
        <v>19030</v>
      </c>
      <c r="D12" s="709"/>
      <c r="E12" s="373" t="s">
        <v>1338</v>
      </c>
      <c r="F12" s="195">
        <v>25</v>
      </c>
      <c r="G12" s="167"/>
      <c r="H12" s="194" t="s">
        <v>1339</v>
      </c>
      <c r="I12" s="200"/>
      <c r="J12" s="981"/>
      <c r="K12" s="982"/>
      <c r="L12" s="646">
        <v>19170</v>
      </c>
      <c r="M12" s="709"/>
      <c r="N12" s="373" t="s">
        <v>1340</v>
      </c>
      <c r="O12" s="195">
        <v>65</v>
      </c>
      <c r="P12" s="167"/>
      <c r="Q12" s="194" t="s">
        <v>1341</v>
      </c>
      <c r="R12" s="200"/>
      <c r="S12" s="650"/>
      <c r="T12" s="651"/>
      <c r="U12" s="646">
        <v>31010</v>
      </c>
      <c r="V12" s="709"/>
      <c r="W12" s="126" t="s">
        <v>1342</v>
      </c>
      <c r="X12" s="391">
        <v>355</v>
      </c>
      <c r="Y12" s="167"/>
      <c r="Z12" s="194" t="s">
        <v>1343</v>
      </c>
      <c r="AA12" s="132"/>
      <c r="AB12" s="650"/>
      <c r="AC12" s="651"/>
      <c r="AD12" s="646">
        <v>31120</v>
      </c>
      <c r="AE12" s="709"/>
      <c r="AF12" s="375" t="s">
        <v>1344</v>
      </c>
      <c r="AG12" s="391">
        <v>915</v>
      </c>
      <c r="AH12" s="167"/>
      <c r="AI12" s="132" t="s">
        <v>1345</v>
      </c>
      <c r="AJ12" s="132"/>
      <c r="AK12" s="117"/>
      <c r="AL12" s="181"/>
      <c r="AM12" s="118"/>
    </row>
    <row r="13" spans="1:39" ht="15.75" customHeight="1">
      <c r="A13" s="650"/>
      <c r="B13" s="651"/>
      <c r="C13" s="771">
        <v>19040</v>
      </c>
      <c r="D13" s="709"/>
      <c r="E13" s="375" t="s">
        <v>1346</v>
      </c>
      <c r="F13" s="195">
        <v>260</v>
      </c>
      <c r="G13" s="167"/>
      <c r="H13" s="194" t="s">
        <v>1347</v>
      </c>
      <c r="I13" s="200"/>
      <c r="J13" s="981"/>
      <c r="K13" s="982"/>
      <c r="L13" s="646">
        <v>19180</v>
      </c>
      <c r="M13" s="709"/>
      <c r="N13" s="375" t="s">
        <v>1348</v>
      </c>
      <c r="O13" s="195">
        <v>140</v>
      </c>
      <c r="P13" s="167"/>
      <c r="Q13" s="194" t="s">
        <v>1349</v>
      </c>
      <c r="R13" s="200"/>
      <c r="S13" s="650"/>
      <c r="T13" s="651"/>
      <c r="U13" s="646">
        <v>31030</v>
      </c>
      <c r="V13" s="709"/>
      <c r="W13" s="126" t="s">
        <v>1350</v>
      </c>
      <c r="X13" s="391">
        <v>3520</v>
      </c>
      <c r="Y13" s="167"/>
      <c r="Z13" s="194" t="s">
        <v>1351</v>
      </c>
      <c r="AA13" s="132"/>
      <c r="AB13" s="650"/>
      <c r="AC13" s="651"/>
      <c r="AD13" s="646">
        <v>31130</v>
      </c>
      <c r="AE13" s="709"/>
      <c r="AF13" s="373" t="s">
        <v>1352</v>
      </c>
      <c r="AG13" s="195">
        <v>65</v>
      </c>
      <c r="AH13" s="167"/>
      <c r="AI13" s="132" t="s">
        <v>1353</v>
      </c>
      <c r="AJ13" s="132"/>
      <c r="AK13" s="117"/>
      <c r="AL13" s="181"/>
    </row>
    <row r="14" spans="1:39" ht="15.75" customHeight="1">
      <c r="A14" s="650"/>
      <c r="B14" s="651"/>
      <c r="C14" s="646">
        <v>19060</v>
      </c>
      <c r="D14" s="740"/>
      <c r="E14" s="375" t="s">
        <v>1354</v>
      </c>
      <c r="F14" s="195">
        <v>3115</v>
      </c>
      <c r="G14" s="167"/>
      <c r="H14" s="194" t="s">
        <v>1355</v>
      </c>
      <c r="I14" s="200"/>
      <c r="J14" s="707"/>
      <c r="K14" s="708"/>
      <c r="L14" s="646">
        <v>19190</v>
      </c>
      <c r="M14" s="709"/>
      <c r="N14" s="375" t="s">
        <v>1356</v>
      </c>
      <c r="O14" s="195">
        <v>890</v>
      </c>
      <c r="P14" s="167"/>
      <c r="Q14" s="194" t="s">
        <v>1357</v>
      </c>
      <c r="R14" s="200"/>
      <c r="S14" s="650"/>
      <c r="T14" s="651"/>
      <c r="U14" s="646">
        <v>31040</v>
      </c>
      <c r="V14" s="709"/>
      <c r="W14" s="126" t="s">
        <v>1358</v>
      </c>
      <c r="X14" s="391">
        <v>140</v>
      </c>
      <c r="Y14" s="167"/>
      <c r="Z14" s="194" t="s">
        <v>1359</v>
      </c>
      <c r="AA14" s="132"/>
      <c r="AB14" s="772" t="s">
        <v>1360</v>
      </c>
      <c r="AC14" s="779"/>
      <c r="AD14" s="646">
        <v>31060</v>
      </c>
      <c r="AE14" s="709"/>
      <c r="AF14" s="375" t="s">
        <v>1361</v>
      </c>
      <c r="AG14" s="195">
        <v>60</v>
      </c>
      <c r="AH14" s="167"/>
      <c r="AI14" s="132" t="s">
        <v>1362</v>
      </c>
      <c r="AJ14" s="132"/>
      <c r="AK14" s="117"/>
      <c r="AL14" s="181"/>
    </row>
    <row r="15" spans="1:39" ht="15.75" customHeight="1">
      <c r="A15" s="650"/>
      <c r="B15" s="651"/>
      <c r="C15" s="646">
        <v>19070</v>
      </c>
      <c r="D15" s="740"/>
      <c r="E15" s="375" t="s">
        <v>1363</v>
      </c>
      <c r="F15" s="195">
        <v>3320</v>
      </c>
      <c r="G15" s="167"/>
      <c r="H15" s="194" t="s">
        <v>1364</v>
      </c>
      <c r="I15" s="200"/>
      <c r="J15" s="772" t="s">
        <v>1365</v>
      </c>
      <c r="K15" s="779"/>
      <c r="L15" s="646">
        <v>19210</v>
      </c>
      <c r="M15" s="709"/>
      <c r="N15" s="375" t="s">
        <v>1366</v>
      </c>
      <c r="O15" s="195">
        <v>2055</v>
      </c>
      <c r="P15" s="167"/>
      <c r="Q15" s="194" t="s">
        <v>1367</v>
      </c>
      <c r="R15" s="286"/>
      <c r="S15" s="650"/>
      <c r="T15" s="651"/>
      <c r="U15" s="646">
        <v>31050</v>
      </c>
      <c r="V15" s="709"/>
      <c r="W15" s="126" t="s">
        <v>1368</v>
      </c>
      <c r="X15" s="391">
        <v>280</v>
      </c>
      <c r="Y15" s="167"/>
      <c r="Z15" s="194" t="s">
        <v>1369</v>
      </c>
      <c r="AA15" s="132"/>
      <c r="AB15" s="650"/>
      <c r="AC15" s="651"/>
      <c r="AD15" s="646">
        <v>31070</v>
      </c>
      <c r="AE15" s="709"/>
      <c r="AF15" s="375" t="s">
        <v>1370</v>
      </c>
      <c r="AG15" s="195">
        <v>180</v>
      </c>
      <c r="AH15" s="167"/>
      <c r="AI15" s="132" t="s">
        <v>1371</v>
      </c>
      <c r="AJ15" s="132"/>
      <c r="AK15" s="117"/>
      <c r="AL15" s="132"/>
    </row>
    <row r="16" spans="1:39" ht="15.75" customHeight="1">
      <c r="A16" s="650"/>
      <c r="B16" s="651"/>
      <c r="C16" s="646">
        <v>19080</v>
      </c>
      <c r="D16" s="740"/>
      <c r="E16" s="375" t="s">
        <v>1372</v>
      </c>
      <c r="F16" s="195">
        <v>3835</v>
      </c>
      <c r="G16" s="167"/>
      <c r="H16" s="194" t="s">
        <v>1373</v>
      </c>
      <c r="I16" s="200"/>
      <c r="J16" s="772" t="s">
        <v>1374</v>
      </c>
      <c r="K16" s="779"/>
      <c r="L16" s="646">
        <v>19220</v>
      </c>
      <c r="M16" s="709"/>
      <c r="N16" s="375" t="s">
        <v>1375</v>
      </c>
      <c r="O16" s="195">
        <v>870</v>
      </c>
      <c r="P16" s="167"/>
      <c r="Q16" s="194" t="s">
        <v>1376</v>
      </c>
      <c r="R16" s="132"/>
      <c r="S16" s="772" t="s">
        <v>1377</v>
      </c>
      <c r="T16" s="779"/>
      <c r="U16" s="646">
        <v>31230</v>
      </c>
      <c r="V16" s="709"/>
      <c r="W16" s="126" t="s">
        <v>1378</v>
      </c>
      <c r="X16" s="391">
        <v>565</v>
      </c>
      <c r="Y16" s="167"/>
      <c r="Z16" s="194" t="s">
        <v>1379</v>
      </c>
      <c r="AA16" s="132"/>
      <c r="AB16" s="772" t="s">
        <v>1380</v>
      </c>
      <c r="AC16" s="779"/>
      <c r="AD16" s="646">
        <v>31090</v>
      </c>
      <c r="AE16" s="709"/>
      <c r="AF16" s="375" t="s">
        <v>1381</v>
      </c>
      <c r="AG16" s="195">
        <v>890</v>
      </c>
      <c r="AH16" s="167"/>
      <c r="AI16" s="132" t="s">
        <v>1382</v>
      </c>
      <c r="AJ16" s="132"/>
      <c r="AK16" s="117"/>
      <c r="AL16" s="132"/>
    </row>
    <row r="17" spans="1:38" ht="15.75" customHeight="1">
      <c r="A17" s="650"/>
      <c r="B17" s="651"/>
      <c r="C17" s="646">
        <v>19100</v>
      </c>
      <c r="D17" s="740"/>
      <c r="E17" s="375" t="s">
        <v>1383</v>
      </c>
      <c r="F17" s="195">
        <v>2225</v>
      </c>
      <c r="G17" s="167"/>
      <c r="H17" s="194" t="s">
        <v>1384</v>
      </c>
      <c r="I17" s="200"/>
      <c r="J17" s="772" t="s">
        <v>1385</v>
      </c>
      <c r="K17" s="779"/>
      <c r="L17" s="646">
        <v>19240</v>
      </c>
      <c r="M17" s="709"/>
      <c r="N17" s="375" t="s">
        <v>1386</v>
      </c>
      <c r="O17" s="195">
        <v>1085</v>
      </c>
      <c r="P17" s="167"/>
      <c r="Q17" s="194" t="s">
        <v>1387</v>
      </c>
      <c r="R17" s="132"/>
      <c r="S17" s="650"/>
      <c r="T17" s="651"/>
      <c r="U17" s="646">
        <v>31240</v>
      </c>
      <c r="V17" s="709"/>
      <c r="W17" s="126" t="s">
        <v>1388</v>
      </c>
      <c r="X17" s="391">
        <v>1405</v>
      </c>
      <c r="Y17" s="167"/>
      <c r="Z17" s="194" t="s">
        <v>1389</v>
      </c>
      <c r="AA17" s="132"/>
      <c r="AB17" s="650"/>
      <c r="AC17" s="651"/>
      <c r="AD17" s="664">
        <v>31100</v>
      </c>
      <c r="AE17" s="757"/>
      <c r="AF17" s="134" t="s">
        <v>1390</v>
      </c>
      <c r="AG17" s="970" t="s">
        <v>1391</v>
      </c>
      <c r="AH17" s="971"/>
      <c r="AI17" s="132"/>
      <c r="AJ17" s="132"/>
      <c r="AK17" s="117"/>
      <c r="AL17" s="132"/>
    </row>
    <row r="18" spans="1:38" ht="15.75" customHeight="1">
      <c r="A18" s="650"/>
      <c r="B18" s="651"/>
      <c r="C18" s="646">
        <v>19090</v>
      </c>
      <c r="D18" s="740"/>
      <c r="E18" s="373" t="s">
        <v>1392</v>
      </c>
      <c r="F18" s="195">
        <v>150</v>
      </c>
      <c r="G18" s="167"/>
      <c r="H18" s="194" t="s">
        <v>1393</v>
      </c>
      <c r="I18" s="200"/>
      <c r="J18" s="650"/>
      <c r="K18" s="651"/>
      <c r="L18" s="646">
        <v>19310</v>
      </c>
      <c r="M18" s="709"/>
      <c r="N18" s="375" t="s">
        <v>1394</v>
      </c>
      <c r="O18" s="195">
        <v>365</v>
      </c>
      <c r="P18" s="167"/>
      <c r="Q18" s="194" t="s">
        <v>1395</v>
      </c>
      <c r="R18" s="132"/>
      <c r="S18" s="652"/>
      <c r="T18" s="653"/>
      <c r="U18" s="824">
        <v>31250</v>
      </c>
      <c r="V18" s="943"/>
      <c r="W18" s="287" t="s">
        <v>1396</v>
      </c>
      <c r="X18" s="970" t="s">
        <v>1397</v>
      </c>
      <c r="Y18" s="971"/>
      <c r="Z18" s="194"/>
      <c r="AA18" s="132"/>
      <c r="AB18" s="772" t="s">
        <v>1398</v>
      </c>
      <c r="AC18" s="779"/>
      <c r="AD18" s="646">
        <v>31140</v>
      </c>
      <c r="AE18" s="709"/>
      <c r="AF18" s="375" t="s">
        <v>1641</v>
      </c>
      <c r="AG18" s="195">
        <v>1750</v>
      </c>
      <c r="AH18" s="167"/>
      <c r="AI18" s="132" t="s">
        <v>1399</v>
      </c>
      <c r="AJ18" s="132"/>
      <c r="AK18" s="117"/>
      <c r="AL18" s="132"/>
    </row>
    <row r="19" spans="1:38" ht="15.75" customHeight="1">
      <c r="A19" s="650"/>
      <c r="B19" s="651"/>
      <c r="C19" s="646">
        <v>19140</v>
      </c>
      <c r="D19" s="740"/>
      <c r="E19" s="393" t="s">
        <v>1400</v>
      </c>
      <c r="F19" s="216">
        <v>890</v>
      </c>
      <c r="G19" s="184"/>
      <c r="H19" s="194" t="s">
        <v>1401</v>
      </c>
      <c r="I19" s="200"/>
      <c r="J19" s="772" t="s">
        <v>1402</v>
      </c>
      <c r="K19" s="779"/>
      <c r="L19" s="672">
        <v>19250</v>
      </c>
      <c r="M19" s="712"/>
      <c r="N19" s="394" t="s">
        <v>1403</v>
      </c>
      <c r="O19" s="193">
        <v>1365</v>
      </c>
      <c r="P19" s="166"/>
      <c r="Q19" s="194" t="s">
        <v>1404</v>
      </c>
      <c r="R19" s="132"/>
      <c r="S19" s="132"/>
      <c r="T19" s="204"/>
      <c r="U19" s="204"/>
      <c r="V19" s="204"/>
      <c r="W19" s="204"/>
      <c r="X19" s="204"/>
      <c r="Y19" s="204"/>
      <c r="Z19" s="281"/>
      <c r="AA19" s="132"/>
      <c r="AB19" s="650"/>
      <c r="AC19" s="651"/>
      <c r="AD19" s="646">
        <v>31150</v>
      </c>
      <c r="AE19" s="709"/>
      <c r="AF19" s="375" t="s">
        <v>1405</v>
      </c>
      <c r="AG19" s="195">
        <v>1945</v>
      </c>
      <c r="AH19" s="167"/>
      <c r="AI19" s="132" t="s">
        <v>1406</v>
      </c>
      <c r="AJ19" s="132"/>
      <c r="AK19" s="117"/>
      <c r="AL19" s="132"/>
    </row>
    <row r="20" spans="1:38" ht="15.75" customHeight="1">
      <c r="A20" s="650"/>
      <c r="B20" s="651"/>
      <c r="C20" s="646">
        <v>19200</v>
      </c>
      <c r="D20" s="740"/>
      <c r="E20" s="375" t="s">
        <v>1407</v>
      </c>
      <c r="F20" s="195">
        <v>700</v>
      </c>
      <c r="G20" s="167"/>
      <c r="H20" s="194" t="s">
        <v>1408</v>
      </c>
      <c r="I20" s="200"/>
      <c r="J20" s="650"/>
      <c r="K20" s="651"/>
      <c r="L20" s="646">
        <v>19260</v>
      </c>
      <c r="M20" s="709"/>
      <c r="N20" s="375" t="s">
        <v>1409</v>
      </c>
      <c r="O20" s="195">
        <v>2820</v>
      </c>
      <c r="P20" s="167"/>
      <c r="Q20" s="194" t="s">
        <v>1410</v>
      </c>
      <c r="R20" s="132"/>
      <c r="S20" s="132"/>
      <c r="T20" s="132"/>
      <c r="U20" s="132"/>
      <c r="V20" s="132"/>
      <c r="W20" s="132"/>
      <c r="X20" s="132"/>
      <c r="Y20" s="132"/>
      <c r="Z20" s="281"/>
      <c r="AA20" s="132"/>
      <c r="AB20" s="650"/>
      <c r="AC20" s="651"/>
      <c r="AD20" s="646">
        <v>31160</v>
      </c>
      <c r="AE20" s="709"/>
      <c r="AF20" s="375" t="s">
        <v>1411</v>
      </c>
      <c r="AG20" s="193">
        <v>70</v>
      </c>
      <c r="AH20" s="166"/>
      <c r="AI20" s="132" t="s">
        <v>1412</v>
      </c>
      <c r="AJ20" s="132"/>
      <c r="AK20" s="117"/>
      <c r="AL20" s="132"/>
    </row>
    <row r="21" spans="1:38" ht="15.75" customHeight="1">
      <c r="A21" s="772" t="s">
        <v>1413</v>
      </c>
      <c r="B21" s="779"/>
      <c r="C21" s="718">
        <v>19110</v>
      </c>
      <c r="D21" s="741"/>
      <c r="E21" s="974" t="s">
        <v>1414</v>
      </c>
      <c r="F21" s="976">
        <v>1515</v>
      </c>
      <c r="G21" s="735"/>
      <c r="H21" s="978" t="s">
        <v>1415</v>
      </c>
      <c r="I21" s="200"/>
      <c r="J21" s="650"/>
      <c r="K21" s="651"/>
      <c r="L21" s="646">
        <v>19280</v>
      </c>
      <c r="M21" s="709"/>
      <c r="N21" s="375" t="s">
        <v>1416</v>
      </c>
      <c r="O21" s="195">
        <v>240</v>
      </c>
      <c r="P21" s="167"/>
      <c r="Q21" s="194" t="s">
        <v>1417</v>
      </c>
      <c r="R21" s="132"/>
      <c r="S21" s="132"/>
      <c r="T21" s="132"/>
      <c r="U21" s="132"/>
      <c r="V21" s="132"/>
      <c r="W21" s="132"/>
      <c r="X21" s="132"/>
      <c r="Y21" s="132"/>
      <c r="Z21" s="281"/>
      <c r="AA21" s="132"/>
      <c r="AB21" s="650"/>
      <c r="AC21" s="651"/>
      <c r="AD21" s="646">
        <v>31170</v>
      </c>
      <c r="AE21" s="709"/>
      <c r="AF21" s="375" t="s">
        <v>1418</v>
      </c>
      <c r="AG21" s="195">
        <v>60</v>
      </c>
      <c r="AH21" s="167"/>
      <c r="AI21" s="132" t="s">
        <v>1419</v>
      </c>
      <c r="AJ21" s="132"/>
      <c r="AK21" s="117"/>
      <c r="AL21" s="132"/>
    </row>
    <row r="22" spans="1:38" ht="15.75" customHeight="1">
      <c r="A22" s="805" t="s">
        <v>1420</v>
      </c>
      <c r="B22" s="806"/>
      <c r="C22" s="972"/>
      <c r="D22" s="973"/>
      <c r="E22" s="975"/>
      <c r="F22" s="907">
        <v>0</v>
      </c>
      <c r="G22" s="977"/>
      <c r="H22" s="978"/>
      <c r="I22" s="200"/>
      <c r="J22" s="650"/>
      <c r="K22" s="651"/>
      <c r="L22" s="664">
        <v>19300</v>
      </c>
      <c r="M22" s="757"/>
      <c r="N22" s="183" t="s">
        <v>1421</v>
      </c>
      <c r="O22" s="970" t="s">
        <v>1422</v>
      </c>
      <c r="P22" s="971"/>
      <c r="Q22" s="194"/>
      <c r="R22" s="132"/>
      <c r="S22" s="95"/>
      <c r="T22" s="132"/>
      <c r="U22" s="132"/>
      <c r="V22" s="132"/>
      <c r="W22" s="117"/>
      <c r="X22" s="206"/>
      <c r="Y22" s="208"/>
      <c r="Z22" s="281"/>
      <c r="AA22" s="132"/>
      <c r="AB22" s="658"/>
      <c r="AC22" s="659"/>
      <c r="AD22" s="646">
        <v>31190</v>
      </c>
      <c r="AE22" s="709"/>
      <c r="AF22" s="375" t="s">
        <v>1423</v>
      </c>
      <c r="AG22" s="195">
        <v>185</v>
      </c>
      <c r="AH22" s="167"/>
      <c r="AI22" s="132" t="s">
        <v>1424</v>
      </c>
      <c r="AJ22" s="132"/>
      <c r="AK22" s="117"/>
      <c r="AL22" s="132"/>
    </row>
    <row r="23" spans="1:38" ht="15.75" customHeight="1">
      <c r="A23" s="132"/>
      <c r="B23" s="132"/>
      <c r="C23" s="225"/>
      <c r="D23" s="225"/>
      <c r="E23" s="117"/>
      <c r="F23" s="210"/>
      <c r="G23" s="203"/>
      <c r="H23" s="200"/>
      <c r="I23" s="200"/>
      <c r="J23" s="772" t="s">
        <v>1425</v>
      </c>
      <c r="K23" s="779"/>
      <c r="L23" s="646">
        <v>19320</v>
      </c>
      <c r="M23" s="709"/>
      <c r="N23" s="375" t="s">
        <v>1426</v>
      </c>
      <c r="O23" s="195">
        <v>145</v>
      </c>
      <c r="P23" s="167"/>
      <c r="Q23" s="194" t="s">
        <v>1427</v>
      </c>
      <c r="R23" s="200"/>
      <c r="S23" s="132"/>
      <c r="T23" s="132"/>
      <c r="U23" s="132"/>
      <c r="V23" s="132"/>
      <c r="W23" s="117"/>
      <c r="X23" s="206"/>
      <c r="Y23" s="208"/>
      <c r="Z23" s="281"/>
      <c r="AA23" s="132"/>
      <c r="AB23" s="650" t="s">
        <v>1428</v>
      </c>
      <c r="AC23" s="651"/>
      <c r="AD23" s="646">
        <v>31200</v>
      </c>
      <c r="AE23" s="709"/>
      <c r="AF23" s="375" t="s">
        <v>1429</v>
      </c>
      <c r="AG23" s="195">
        <v>440</v>
      </c>
      <c r="AH23" s="167"/>
      <c r="AI23" s="132" t="s">
        <v>1430</v>
      </c>
      <c r="AJ23" s="132"/>
      <c r="AK23" s="117"/>
      <c r="AL23" s="132"/>
    </row>
    <row r="24" spans="1:38" ht="15.75" customHeight="1">
      <c r="A24" s="132"/>
      <c r="B24" s="132"/>
      <c r="C24" s="225"/>
      <c r="D24" s="225"/>
      <c r="E24" s="117"/>
      <c r="F24" s="210"/>
      <c r="G24" s="203"/>
      <c r="H24" s="200"/>
      <c r="I24" s="200"/>
      <c r="J24" s="650"/>
      <c r="K24" s="651"/>
      <c r="L24" s="646">
        <v>19330</v>
      </c>
      <c r="M24" s="709"/>
      <c r="N24" s="375" t="s">
        <v>1431</v>
      </c>
      <c r="O24" s="195">
        <v>830</v>
      </c>
      <c r="P24" s="167"/>
      <c r="Q24" s="194" t="s">
        <v>1432</v>
      </c>
      <c r="R24" s="200"/>
      <c r="S24" s="132"/>
      <c r="T24" s="132"/>
      <c r="U24" s="132"/>
      <c r="V24" s="132"/>
      <c r="W24" s="117"/>
      <c r="X24" s="206"/>
      <c r="Y24" s="208"/>
      <c r="Z24" s="132"/>
      <c r="AA24" s="132"/>
      <c r="AB24" s="652"/>
      <c r="AC24" s="653"/>
      <c r="AD24" s="670">
        <v>31210</v>
      </c>
      <c r="AE24" s="728"/>
      <c r="AF24" s="395" t="s">
        <v>1433</v>
      </c>
      <c r="AG24" s="201">
        <v>150</v>
      </c>
      <c r="AH24" s="171"/>
      <c r="AI24" s="132" t="s">
        <v>1434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200"/>
      <c r="J25" s="650"/>
      <c r="K25" s="651"/>
      <c r="L25" s="661">
        <v>19340</v>
      </c>
      <c r="M25" s="662"/>
      <c r="N25" s="376" t="s">
        <v>1435</v>
      </c>
      <c r="O25" s="970" t="s">
        <v>1436</v>
      </c>
      <c r="P25" s="971"/>
      <c r="Q25" s="194" t="s">
        <v>1437</v>
      </c>
      <c r="R25" s="200"/>
      <c r="S25" s="132"/>
      <c r="T25" s="132"/>
      <c r="U25" s="132"/>
      <c r="V25" s="132"/>
      <c r="W25" s="117"/>
      <c r="X25" s="206"/>
      <c r="Y25" s="208"/>
      <c r="Z25" s="132"/>
      <c r="AA25" s="132"/>
      <c r="AB25" s="132"/>
      <c r="AC25" s="132"/>
      <c r="AD25" s="132"/>
      <c r="AE25" s="132"/>
      <c r="AF25" s="117"/>
      <c r="AG25" s="206"/>
      <c r="AH25" s="208"/>
      <c r="AI25" s="132"/>
      <c r="AJ25" s="132"/>
      <c r="AK25" s="117"/>
      <c r="AL25" s="132"/>
    </row>
    <row r="26" spans="1:38" ht="15.75" customHeight="1">
      <c r="A26" s="132"/>
      <c r="B26" s="132"/>
      <c r="C26" s="225"/>
      <c r="D26" s="225"/>
      <c r="E26" s="117"/>
      <c r="F26" s="210"/>
      <c r="G26" s="203"/>
      <c r="H26" s="200"/>
      <c r="I26" s="200"/>
      <c r="J26" s="772" t="s">
        <v>1438</v>
      </c>
      <c r="K26" s="779"/>
      <c r="L26" s="646">
        <v>19350</v>
      </c>
      <c r="M26" s="709"/>
      <c r="N26" s="375" t="s">
        <v>1439</v>
      </c>
      <c r="O26" s="195">
        <v>1845</v>
      </c>
      <c r="P26" s="167"/>
      <c r="Q26" s="194" t="s">
        <v>1440</v>
      </c>
      <c r="R26" s="200"/>
      <c r="S26" s="132"/>
      <c r="T26" s="132"/>
      <c r="U26" s="132"/>
      <c r="V26" s="132"/>
      <c r="W26" s="117"/>
      <c r="X26" s="206"/>
      <c r="Y26" s="208"/>
      <c r="Z26" s="281"/>
      <c r="AA26" s="132"/>
      <c r="AB26" s="132"/>
      <c r="AC26" s="132"/>
      <c r="AD26" s="132"/>
      <c r="AE26" s="132"/>
      <c r="AF26" s="117"/>
      <c r="AG26" s="206"/>
      <c r="AH26" s="208"/>
      <c r="AI26" s="132"/>
      <c r="AJ26" s="132"/>
      <c r="AK26" s="117"/>
      <c r="AL26" s="132"/>
    </row>
    <row r="27" spans="1:38" ht="15.75" customHeight="1">
      <c r="A27" s="132"/>
      <c r="B27" s="132"/>
      <c r="C27" s="225"/>
      <c r="D27" s="225"/>
      <c r="E27" s="225"/>
      <c r="F27" s="210"/>
      <c r="G27" s="203"/>
      <c r="H27" s="132"/>
      <c r="I27" s="200"/>
      <c r="J27" s="772" t="s">
        <v>1441</v>
      </c>
      <c r="K27" s="779"/>
      <c r="L27" s="646">
        <v>19360</v>
      </c>
      <c r="M27" s="709"/>
      <c r="N27" s="375" t="s">
        <v>1442</v>
      </c>
      <c r="O27" s="195">
        <v>665</v>
      </c>
      <c r="P27" s="167"/>
      <c r="Q27" s="194" t="s">
        <v>1443</v>
      </c>
      <c r="R27" s="200"/>
      <c r="S27" s="132"/>
      <c r="T27" s="132"/>
      <c r="U27" s="132"/>
      <c r="V27" s="132"/>
      <c r="W27" s="117"/>
      <c r="X27" s="206"/>
      <c r="Y27" s="208"/>
      <c r="Z27" s="281"/>
      <c r="AA27" s="132"/>
      <c r="AB27" s="132"/>
      <c r="AC27" s="132"/>
      <c r="AD27" s="132"/>
      <c r="AE27" s="132"/>
      <c r="AF27" s="117"/>
      <c r="AG27" s="206"/>
      <c r="AH27" s="208"/>
      <c r="AI27" s="132"/>
      <c r="AJ27" s="132"/>
      <c r="AK27" s="117"/>
      <c r="AL27" s="132"/>
    </row>
    <row r="28" spans="1:38" ht="15.75" customHeight="1">
      <c r="A28" s="132"/>
      <c r="B28" s="132"/>
      <c r="C28" s="132"/>
      <c r="D28" s="132"/>
      <c r="E28" s="225"/>
      <c r="F28" s="210"/>
      <c r="G28" s="203"/>
      <c r="H28" s="132"/>
      <c r="I28" s="200"/>
      <c r="J28" s="652"/>
      <c r="K28" s="653"/>
      <c r="L28" s="718">
        <v>19370</v>
      </c>
      <c r="M28" s="719"/>
      <c r="N28" s="393" t="s">
        <v>1444</v>
      </c>
      <c r="O28" s="216">
        <v>220</v>
      </c>
      <c r="P28" s="184"/>
      <c r="Q28" s="194" t="s">
        <v>1445</v>
      </c>
      <c r="R28" s="200"/>
      <c r="S28" s="132"/>
      <c r="T28" s="132"/>
      <c r="U28" s="132"/>
      <c r="V28" s="132"/>
      <c r="W28" s="117"/>
      <c r="X28" s="206"/>
      <c r="Y28" s="208"/>
      <c r="Z28" s="281"/>
      <c r="AA28" s="132"/>
      <c r="AB28" s="132"/>
      <c r="AC28" s="132"/>
      <c r="AD28" s="132"/>
      <c r="AE28" s="132"/>
      <c r="AF28" s="117"/>
      <c r="AG28" s="206"/>
      <c r="AH28" s="208"/>
      <c r="AI28" s="132"/>
      <c r="AJ28" s="132"/>
      <c r="AK28" s="117"/>
      <c r="AL28" s="132"/>
    </row>
    <row r="29" spans="1:38" ht="15.75" customHeight="1">
      <c r="A29" s="132"/>
      <c r="B29" s="132"/>
      <c r="C29" s="132"/>
      <c r="D29" s="132"/>
      <c r="E29" s="225"/>
      <c r="F29" s="210"/>
      <c r="G29" s="203"/>
      <c r="H29" s="132"/>
      <c r="I29" s="200"/>
      <c r="J29" s="204"/>
      <c r="K29" s="205"/>
      <c r="L29" s="205"/>
      <c r="M29" s="205"/>
      <c r="N29" s="205"/>
      <c r="O29" s="205"/>
      <c r="P29" s="205"/>
      <c r="Q29" s="200"/>
      <c r="R29" s="200"/>
      <c r="S29" s="132"/>
      <c r="T29" s="132"/>
      <c r="U29" s="132"/>
      <c r="V29" s="132"/>
      <c r="W29" s="117"/>
      <c r="X29" s="210"/>
      <c r="Y29" s="208"/>
      <c r="Z29" s="281"/>
      <c r="AA29" s="132"/>
      <c r="AB29" s="132"/>
      <c r="AC29" s="132"/>
      <c r="AD29" s="132"/>
      <c r="AE29" s="132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225"/>
      <c r="F30" s="210"/>
      <c r="G30" s="203"/>
      <c r="H30" s="132"/>
      <c r="I30" s="200"/>
      <c r="Q30" s="200"/>
      <c r="R30" s="200"/>
      <c r="S30" s="132"/>
      <c r="T30" s="132"/>
      <c r="U30" s="132"/>
      <c r="V30" s="132"/>
      <c r="W30" s="117"/>
      <c r="X30" s="206"/>
      <c r="Y30" s="208"/>
      <c r="Z30" s="281"/>
      <c r="AA30" s="132"/>
      <c r="AB30" s="132"/>
      <c r="AC30" s="132"/>
      <c r="AD30" s="132"/>
      <c r="AE30" s="132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225"/>
      <c r="D31" s="225"/>
      <c r="E31" s="225"/>
      <c r="F31" s="210"/>
      <c r="G31" s="203"/>
      <c r="H31" s="132"/>
      <c r="I31" s="200"/>
      <c r="Q31" s="200"/>
      <c r="R31" s="200"/>
      <c r="S31" s="132"/>
      <c r="T31" s="132"/>
      <c r="U31" s="132"/>
      <c r="V31" s="132"/>
      <c r="W31" s="117"/>
      <c r="X31" s="206"/>
      <c r="Y31" s="208"/>
      <c r="Z31" s="281"/>
      <c r="AA31" s="132"/>
      <c r="AB31" s="132"/>
      <c r="AC31" s="132"/>
      <c r="AD31" s="132"/>
      <c r="AE31" s="132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132"/>
      <c r="I32" s="200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132"/>
      <c r="AB32" s="132"/>
      <c r="AC32" s="132"/>
      <c r="AD32" s="132"/>
      <c r="AE32" s="132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C33" s="117"/>
      <c r="D33" s="117"/>
      <c r="E33" s="117"/>
      <c r="F33" s="210"/>
      <c r="G33" s="203"/>
      <c r="H33" s="288"/>
      <c r="I33" s="200"/>
      <c r="L33" s="117"/>
      <c r="M33" s="117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225"/>
      <c r="D34" s="225"/>
      <c r="E34" s="225"/>
      <c r="F34" s="210"/>
      <c r="G34" s="203"/>
      <c r="H34" s="95"/>
      <c r="I34" s="200"/>
      <c r="L34" s="117"/>
      <c r="M34" s="117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132"/>
      <c r="B35" s="132"/>
      <c r="C35" s="117"/>
      <c r="D35" s="117"/>
      <c r="E35" s="117"/>
      <c r="F35" s="206"/>
      <c r="G35" s="208"/>
      <c r="H35" s="95"/>
      <c r="I35" s="200"/>
      <c r="L35" s="117"/>
      <c r="M35" s="117"/>
      <c r="N35" s="117"/>
      <c r="O35" s="206"/>
      <c r="P35" s="208"/>
      <c r="Q35" s="200"/>
      <c r="R35" s="200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95"/>
      <c r="AE35" s="95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L36" s="117"/>
      <c r="M36" s="117"/>
      <c r="N36" s="117"/>
      <c r="O36" s="206"/>
      <c r="P36" s="276"/>
      <c r="Q36" s="132"/>
      <c r="R36" s="117"/>
      <c r="S36" s="95"/>
      <c r="T36" s="95"/>
      <c r="U36" s="95"/>
      <c r="V36" s="95"/>
      <c r="W36" s="117"/>
      <c r="X36" s="206"/>
      <c r="Y36" s="276"/>
      <c r="Z36" s="95"/>
      <c r="AA36" s="95"/>
      <c r="AB36" s="132"/>
      <c r="AC36" s="132"/>
      <c r="AD36" s="95"/>
      <c r="AE36" s="95"/>
      <c r="AF36" s="117"/>
      <c r="AG36" s="206"/>
      <c r="AH36" s="276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89"/>
      <c r="G37" s="116"/>
      <c r="H37" s="132"/>
      <c r="I37" s="129"/>
      <c r="L37" s="117"/>
      <c r="M37" s="117"/>
      <c r="N37" s="117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95"/>
      <c r="AC37" s="95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32"/>
      <c r="I38" s="132"/>
      <c r="L38" s="117"/>
      <c r="M38" s="117"/>
      <c r="N38" s="117"/>
      <c r="Q38" s="95"/>
      <c r="R38" s="132"/>
      <c r="S38" s="95"/>
      <c r="T38" s="95"/>
      <c r="U38" s="95"/>
      <c r="V38" s="95"/>
      <c r="W38" s="117"/>
      <c r="X38" s="95"/>
      <c r="Y38" s="95"/>
      <c r="Z38" s="95"/>
      <c r="AA38" s="95"/>
      <c r="AB38" s="95"/>
      <c r="AC38" s="95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L39" s="117"/>
      <c r="M39" s="117"/>
      <c r="N39" s="117"/>
      <c r="Q39" s="95"/>
      <c r="R39" s="132"/>
      <c r="S39" s="95"/>
      <c r="T39" s="95"/>
      <c r="U39" s="95"/>
      <c r="V39" s="95"/>
      <c r="W39" s="117"/>
      <c r="X39" s="95"/>
      <c r="Y39" s="95"/>
      <c r="Z39" s="95"/>
      <c r="AA39" s="95"/>
      <c r="AB39" s="95"/>
      <c r="AC39" s="95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132"/>
      <c r="I40" s="132"/>
      <c r="L40" s="117"/>
      <c r="M40" s="117"/>
      <c r="N40" s="117"/>
      <c r="P40" s="186"/>
      <c r="Q40" s="95"/>
      <c r="R40" s="132"/>
      <c r="S40" s="132"/>
      <c r="T40" s="132"/>
      <c r="U40" s="132"/>
      <c r="V40" s="132"/>
      <c r="W40" s="132"/>
      <c r="X40" s="132"/>
      <c r="Y40" s="132"/>
      <c r="Z40" s="95"/>
      <c r="AA40" s="95"/>
      <c r="AB40" s="132"/>
      <c r="AC40" s="132"/>
      <c r="AD40" s="132"/>
      <c r="AE40" s="132"/>
      <c r="AF40" s="188"/>
      <c r="AG40" s="188"/>
      <c r="AH40" s="27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13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AE43" s="95"/>
      <c r="AF43" s="132"/>
      <c r="AG43" s="132"/>
      <c r="AH43" s="132"/>
      <c r="AI43" s="95"/>
      <c r="AJ43" s="95"/>
      <c r="AK43" s="132"/>
      <c r="AL43" s="132"/>
    </row>
    <row r="44" spans="1:38" ht="15.75" customHeight="1">
      <c r="A44" s="142" t="s">
        <v>328</v>
      </c>
      <c r="B44" s="142"/>
      <c r="AE44" s="95"/>
      <c r="AF44" s="409" t="s">
        <v>503</v>
      </c>
      <c r="AG44" s="418"/>
      <c r="AH44" s="215">
        <f>SUM(F11:F22,O11:O28,X11:X18,AG11:AG24)</f>
        <v>43810</v>
      </c>
      <c r="AI44" s="95"/>
      <c r="AJ44" s="95"/>
      <c r="AK44" s="95"/>
      <c r="AL44" s="95"/>
    </row>
    <row r="45" spans="1:38" ht="15.75" customHeight="1">
      <c r="A45" s="142" t="s">
        <v>330</v>
      </c>
      <c r="B45" s="142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17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46" t="s">
        <v>331</v>
      </c>
      <c r="AG45" s="147"/>
      <c r="AH45" s="290">
        <f>AH44</f>
        <v>43810</v>
      </c>
      <c r="AI45" s="95"/>
      <c r="AJ45" s="95"/>
      <c r="AK45" s="95"/>
      <c r="AL45" s="95"/>
    </row>
    <row r="46" spans="1:38" ht="15.75" customHeight="1">
      <c r="A46" s="142" t="s">
        <v>1699</v>
      </c>
      <c r="B46" s="142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11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U/7TIdVrZYBvcNSw7raM5gmtmoFGKkDwmyXrdJaC7XAN+QiHjWc0y8L6tQc4dmAc/SMCUdRRxjU8zWQ5eBg0cg==" saltValue="nakbLiU2bErZ1eGz2sPpeQ==" spinCount="100000" sheet="1" scenarios="1" formatCells="0" autoFilter="0"/>
  <protectedRanges>
    <protectedRange sqref="P40" name="範囲1"/>
    <protectedRange sqref="X43:Y44 AA43:AA44" name="範囲1_1"/>
  </protectedRanges>
  <mergeCells count="122">
    <mergeCell ref="AB23:AC24"/>
    <mergeCell ref="AD23:AE23"/>
    <mergeCell ref="L24:M24"/>
    <mergeCell ref="AD24:AE24"/>
    <mergeCell ref="L25:M25"/>
    <mergeCell ref="U16:V16"/>
    <mergeCell ref="AB16:AC17"/>
    <mergeCell ref="AD16:AE16"/>
    <mergeCell ref="C16:D16"/>
    <mergeCell ref="J16:K16"/>
    <mergeCell ref="O25:P25"/>
    <mergeCell ref="C15:D15"/>
    <mergeCell ref="J15:K15"/>
    <mergeCell ref="J26:K26"/>
    <mergeCell ref="L26:M26"/>
    <mergeCell ref="J27:K28"/>
    <mergeCell ref="L27:M27"/>
    <mergeCell ref="L28:M28"/>
    <mergeCell ref="J23:K25"/>
    <mergeCell ref="L23:M23"/>
    <mergeCell ref="L15:M15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11:B20"/>
    <mergeCell ref="C11:D11"/>
    <mergeCell ref="J11:K14"/>
    <mergeCell ref="L11:M11"/>
    <mergeCell ref="U13:V13"/>
    <mergeCell ref="C13:D13"/>
    <mergeCell ref="L13:M13"/>
    <mergeCell ref="C14:D14"/>
    <mergeCell ref="L14:M14"/>
    <mergeCell ref="U14:V14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L19:M19"/>
    <mergeCell ref="L21:M21"/>
    <mergeCell ref="AD21:AE21"/>
    <mergeCell ref="C17:D17"/>
    <mergeCell ref="J17:K18"/>
    <mergeCell ref="L17:M17"/>
    <mergeCell ref="U17:V17"/>
    <mergeCell ref="AD17:AE17"/>
    <mergeCell ref="S16:T18"/>
    <mergeCell ref="L16:M16"/>
    <mergeCell ref="AK7:AL7"/>
    <mergeCell ref="AB10:AC10"/>
    <mergeCell ref="AD10:AE10"/>
    <mergeCell ref="U15:V15"/>
    <mergeCell ref="AD15:AE15"/>
    <mergeCell ref="S11:T15"/>
    <mergeCell ref="U11:V11"/>
    <mergeCell ref="AB11:AC13"/>
    <mergeCell ref="AD11:AE11"/>
    <mergeCell ref="U12:V12"/>
    <mergeCell ref="AD12:AE12"/>
    <mergeCell ref="V7:W7"/>
    <mergeCell ref="X7:AA7"/>
    <mergeCell ref="AD13:AE13"/>
    <mergeCell ref="AD14:AE14"/>
    <mergeCell ref="AB14:AC15"/>
    <mergeCell ref="AG11:AH11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X4:Z4"/>
    <mergeCell ref="C12:D12"/>
    <mergeCell ref="L12:M12"/>
    <mergeCell ref="A2:B2"/>
    <mergeCell ref="C2:G2"/>
    <mergeCell ref="J2:M2"/>
    <mergeCell ref="O2:W2"/>
    <mergeCell ref="D4:F4"/>
    <mergeCell ref="G4:T4"/>
    <mergeCell ref="U4:W4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</mergeCells>
  <phoneticPr fontId="3"/>
  <dataValidations count="52">
    <dataValidation allowBlank="1" showInputMessage="1" showErrorMessage="1" prompt="みずほ" sqref="E12" xr:uid="{EC532864-81DF-4AF8-A33D-9187B0AC14B2}"/>
    <dataValidation allowBlank="1" showInputMessage="1" showErrorMessage="1" prompt="にごりかわ" sqref="AF24" xr:uid="{82B15295-78EB-42C6-823F-6DCCBBE15E49}"/>
    <dataValidation allowBlank="1" showInputMessage="1" showErrorMessage="1" prompt="たきのうえ" sqref="AF23" xr:uid="{921B613E-BF8E-494F-AA90-91CB3AC42003}"/>
    <dataValidation allowBlank="1" showInputMessage="1" showErrorMessage="1" prompt="ぬまのうえ" sqref="AF21" xr:uid="{9558A80F-E168-49EC-9136-CE60CBFD12FE}"/>
    <dataValidation allowBlank="1" showInputMessage="1" showErrorMessage="1" prompt="こむかい" sqref="AF20" xr:uid="{8F32B60F-82A0-48A2-A199-C36BE0D0059F}"/>
    <dataValidation allowBlank="1" showInputMessage="1" showErrorMessage="1" prompt="もんべつみなみ" sqref="AF19" xr:uid="{153C8FE6-69BA-4AC8-9DBD-627221A095FD}"/>
    <dataValidation allowBlank="1" showInputMessage="1" showErrorMessage="1" prompt="もんべつ" sqref="AF18" xr:uid="{747D890A-9077-42C1-AA2F-1BEE1BD0D7C1}"/>
    <dataValidation allowBlank="1" showInputMessage="1" showErrorMessage="1" prompt="おこっぺ" sqref="AF16" xr:uid="{51388CC8-CF0F-4A05-A836-584B3E3F1923}"/>
    <dataValidation allowBlank="1" showInputMessage="1" showErrorMessage="1" prompt="にしおこっぺ" sqref="AF15" xr:uid="{4826EE8F-143C-4179-A473-8EDE79B971EE}"/>
    <dataValidation allowBlank="1" showInputMessage="1" showErrorMessage="1" prompt="かみおこっぺ" sqref="AF14" xr:uid="{E78DAEE0-D118-4B3C-9AC8-0DEC6D194409}"/>
    <dataValidation allowBlank="1" showInputMessage="1" showErrorMessage="1" prompt="ほろない" sqref="AF13" xr:uid="{20E723B6-9E6B-41FA-A354-1A16CB3BF483}"/>
    <dataValidation allowBlank="1" showInputMessage="1" showErrorMessage="1" prompt="さわき" sqref="AF11" xr:uid="{C1B2F415-E54E-44C9-A494-4CD0EE3824B4}"/>
    <dataValidation allowBlank="1" showInputMessage="1" showErrorMessage="1" prompt="いくたはら" sqref="W15" xr:uid="{5D500F09-2777-49EA-9F18-8883E5EBE823}"/>
    <dataValidation allowBlank="1" showInputMessage="1" showErrorMessage="1" prompt="やすくに" sqref="W14" xr:uid="{8E336BE1-9526-4818-82EF-E26824B8EDE7}"/>
    <dataValidation allowBlank="1" showInputMessage="1" showErrorMessage="1" prompt="えんがる" sqref="W13" xr:uid="{A8D47AB4-CE50-40D4-8582-DB192AC41BD2}"/>
    <dataValidation allowBlank="1" showInputMessage="1" showErrorMessage="1" prompt="まるせっぷ" sqref="W12" xr:uid="{65F98C57-F970-4250-B96C-AEF91F74253B}"/>
    <dataValidation allowBlank="1" showInputMessage="1" showErrorMessage="1" prompt="しらたき" sqref="W11" xr:uid="{851180C3-188F-44B8-B319-7BA10E75481A}"/>
    <dataValidation allowBlank="1" showInputMessage="1" showErrorMessage="1" prompt="つべつ" sqref="N16" xr:uid="{62843FE8-45A1-4285-AF81-90A8148F7825}"/>
    <dataValidation allowBlank="1" showInputMessage="1" showErrorMessage="1" prompt="びほろ" sqref="N15" xr:uid="{E40AC755-C22D-40B6-AF47-811AC263271D}"/>
    <dataValidation allowBlank="1" showInputMessage="1" showErrorMessage="1" prompt="さろま" sqref="N14" xr:uid="{0413322E-DB21-4AA6-A832-A0899717689B}"/>
    <dataValidation allowBlank="1" showInputMessage="1" showErrorMessage="1" prompt="はまさろま" sqref="N13" xr:uid="{E3CF1B35-5E0A-4FE6-A3EE-8B408194B857}"/>
    <dataValidation allowBlank="1" showInputMessage="1" showErrorMessage="1" prompt="さかえ" sqref="N12" xr:uid="{C3687891-2F7E-422B-86E0-169CAC540928}"/>
    <dataValidation allowBlank="1" showInputMessage="1" showErrorMessage="1" prompt="わかさ" sqref="N11" xr:uid="{CECB89F2-D0AA-4A06-88CB-C1FC6FB05C56}"/>
    <dataValidation allowBlank="1" showInputMessage="1" showErrorMessage="1" prompt="おうむ" sqref="AF12" xr:uid="{57134CE7-FB77-49A8-AE42-B0AE4F0F8AFB}"/>
    <dataValidation allowBlank="1" showInputMessage="1" showErrorMessage="1" prompt="おんねゆ" sqref="E13" xr:uid="{6C96C2AF-E3E2-4847-893D-BC0A2032A240}"/>
    <dataValidation allowBlank="1" showInputMessage="1" showErrorMessage="1" prompt="るべしべ" sqref="E11" xr:uid="{6432183B-3683-421C-9B7D-F4A1F71A7922}"/>
    <dataValidation allowBlank="1" showInputMessage="1" showErrorMessage="1" prompt="さるる" sqref="AF17" xr:uid="{94B83F17-194A-44FF-8BDF-0ACB4D796FE8}"/>
    <dataValidation allowBlank="1" showInputMessage="1" showErrorMessage="1" prompt="かみしょこつ" sqref="AF22" xr:uid="{E104AD94-2B6E-4315-B42D-7D5248148B6A}"/>
    <dataValidation allowBlank="1" showInputMessage="1" showErrorMessage="1" prompt="きよさと" sqref="N27" xr:uid="{96CC6228-0D12-4FFC-8CC6-B51919A8192F}"/>
    <dataValidation allowBlank="1" showInputMessage="1" showErrorMessage="1" prompt="しゃり" sqref="N26" xr:uid="{EB2238B5-CEC0-433F-9A4D-A210938BB231}"/>
    <dataValidation allowBlank="1" showInputMessage="1" showErrorMessage="1" prompt="こしみず" sqref="N24" xr:uid="{08B8E2BD-7D1C-49B5-BEC5-8277BE66FA7B}"/>
    <dataValidation allowBlank="1" showInputMessage="1" showErrorMessage="1" prompt="はまこしみず" sqref="N23" xr:uid="{B5CE239C-F2F0-4561-8513-05F1E4BBA0C0}"/>
    <dataValidation allowBlank="1" showInputMessage="1" showErrorMessage="1" prompt="きたはま" sqref="N22" xr:uid="{08625D38-9F58-4897-93C8-0D1E3A6F6741}"/>
    <dataValidation allowBlank="1" showInputMessage="1" showErrorMessage="1" prompt="あばしりとうぶ" sqref="N20" xr:uid="{F806ABDE-49F4-43CC-AB90-E404A1933E6F}"/>
    <dataValidation allowBlank="1" showInputMessage="1" showErrorMessage="1" prompt="あばしりせいぶ" sqref="N19" xr:uid="{FF287C0E-1D33-4F80-9CA4-287FFA7369F2}"/>
    <dataValidation allowBlank="1" showInputMessage="1" showErrorMessage="1" prompt="ひがしもこと" sqref="N18" xr:uid="{2B0AD740-038D-4531-BEB3-E2220F53654C}"/>
    <dataValidation allowBlank="1" showInputMessage="1" showErrorMessage="1" prompt="めまんべつ" sqref="N17" xr:uid="{9ED4DA26-FE34-42A0-BF2F-2029BC5FE8B6}"/>
    <dataValidation allowBlank="1" showInputMessage="1" showErrorMessage="1" prompt="さっつる" sqref="N28" xr:uid="{A7A867C6-E940-401A-9C55-F46248666B3A}"/>
    <dataValidation allowBlank="1" showInputMessage="1" showErrorMessage="1" prompt="やむべつ" sqref="N25" xr:uid="{B67D118C-EED3-432D-9020-98DFC353458E}"/>
    <dataValidation allowBlank="1" showInputMessage="1" showErrorMessage="1" prompt="うばらない" sqref="N21" xr:uid="{C1550E69-3B6D-4004-B766-961BE2939B9B}"/>
    <dataValidation allowBlank="1" showInputMessage="1" showErrorMessage="1" prompt="ゆうべつ" sqref="W17" xr:uid="{0EB89FE0-44F4-4EFB-81C2-F1028AC451AC}"/>
    <dataValidation allowBlank="1" showInputMessage="1" showErrorMessage="1" prompt="かみゆうべつ" sqref="W16" xr:uid="{6BDCA0B0-EBA6-4789-BA96-149609A32BEB}"/>
    <dataValidation allowBlank="1" showInputMessage="1" showErrorMessage="1" prompt="ばろう" sqref="W18" xr:uid="{3782A837-174A-4B8F-9D7F-8B5AF0AAAFE0}"/>
    <dataValidation allowBlank="1" showInputMessage="1" showErrorMessage="1" prompt="たんの" sqref="E19" xr:uid="{9F5F5BB2-4AAF-4480-9EA4-99D148DE69A0}"/>
    <dataValidation allowBlank="1" showInputMessage="1" showErrorMessage="1" prompt="きたみみなみ" sqref="E17" xr:uid="{CA3A7339-F4DD-437F-836E-0E4F90E502F5}"/>
    <dataValidation allowBlank="1" showInputMessage="1" showErrorMessage="1" prompt="きたみにし" sqref="E16" xr:uid="{BA404F06-D543-408B-8304-79CD18120701}"/>
    <dataValidation allowBlank="1" showInputMessage="1" showErrorMessage="1" prompt="きたみちゅうおう" sqref="E15" xr:uid="{7B799131-0610-4928-96E2-0DD8DF4B0456}"/>
    <dataValidation allowBlank="1" showInputMessage="1" showErrorMessage="1" prompt="きたみひがし" sqref="E14" xr:uid="{6171E357-7219-467D-94EB-EE07B08DC5E4}"/>
    <dataValidation allowBlank="1" showInputMessage="1" showErrorMessage="1" prompt="くんねっぷ" sqref="E21" xr:uid="{6556472C-9469-451D-A4E0-486290994418}"/>
    <dataValidation allowBlank="1" showInputMessage="1" showErrorMessage="1" prompt="ところ" sqref="E20" xr:uid="{37F07A07-4F19-4849-87F8-9101883CFA88}"/>
    <dataValidation allowBlank="1" showInputMessage="1" showErrorMessage="1" prompt="にころ" sqref="E18" xr:uid="{5F9B4058-2583-498D-A8A3-A01BEB844A1B}"/>
    <dataValidation type="whole" errorStyle="information" allowBlank="1" showInputMessage="1" showErrorMessage="1" errorTitle="定数オーバー" error="定数オーバーです。" sqref="AH18:AH24 G11:G21 AH12:AH16 Y11:Y17 P11:P21 P23:P24 P26:P28" xr:uid="{C17D3DA6-2F1A-4ECD-BBC9-4869179043A3}">
      <formula1>0</formula1>
      <formula2>F11</formula2>
    </dataValidation>
  </dataValidations>
  <hyperlinks>
    <hyperlink ref="AK5" location="表紙!A1" display="表紙へ戻る" xr:uid="{354508AF-FF6B-4116-BBB5-A1B37974D3AA}"/>
    <hyperlink ref="AK7:AL7" location="変更履歴!A1" display="変更履歴へ" xr:uid="{0B394A00-6980-48B3-8773-C433C8A2DD6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134E-2671-4B4D-8857-EB95954C2130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10</v>
      </c>
      <c r="B2" s="541"/>
      <c r="C2" s="542" t="s">
        <v>1446</v>
      </c>
      <c r="D2" s="543"/>
      <c r="E2" s="543"/>
      <c r="F2" s="543"/>
      <c r="G2" s="543"/>
      <c r="H2" s="151"/>
      <c r="I2" s="95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SUM(F23)</f>
        <v>0</v>
      </c>
      <c r="M7" s="764"/>
      <c r="N7" s="764"/>
      <c r="O7" s="763">
        <f>SUM(P11:P15,P19:P21,Y11:Y26,AH11:AH25)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291" t="s">
        <v>1447</v>
      </c>
      <c r="B9" s="117"/>
      <c r="C9" s="117"/>
      <c r="D9" s="117"/>
      <c r="E9" s="117"/>
      <c r="F9" s="117"/>
      <c r="G9" s="292" t="s">
        <v>1448</v>
      </c>
      <c r="H9" s="117"/>
      <c r="I9" s="117"/>
      <c r="J9" s="156" t="s">
        <v>1449</v>
      </c>
      <c r="K9" s="156"/>
      <c r="L9" s="156"/>
      <c r="M9" s="156"/>
      <c r="N9" s="156"/>
      <c r="O9" s="192"/>
      <c r="P9" s="292" t="s">
        <v>1448</v>
      </c>
      <c r="Q9" s="117"/>
      <c r="R9" s="117"/>
      <c r="S9" s="156" t="s">
        <v>1450</v>
      </c>
      <c r="T9" s="156"/>
      <c r="U9" s="156"/>
      <c r="V9" s="156"/>
      <c r="W9" s="156"/>
      <c r="X9" s="192"/>
      <c r="Y9" s="156"/>
      <c r="Z9" s="117"/>
      <c r="AA9" s="117"/>
      <c r="AB9" s="156" t="s">
        <v>1451</v>
      </c>
      <c r="AC9" s="117"/>
      <c r="AD9" s="117"/>
      <c r="AE9" s="117"/>
      <c r="AF9" s="117"/>
      <c r="AG9" s="293"/>
      <c r="AH9" s="24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157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62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62" t="s">
        <v>343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269" t="s">
        <v>341</v>
      </c>
      <c r="AH10" s="248" t="s">
        <v>114</v>
      </c>
      <c r="AI10" s="132"/>
      <c r="AJ10" s="132"/>
      <c r="AK10" s="132"/>
      <c r="AL10" s="132"/>
    </row>
    <row r="11" spans="1:38" ht="15.75" customHeight="1">
      <c r="A11" s="749" t="s">
        <v>1452</v>
      </c>
      <c r="B11" s="948"/>
      <c r="C11" s="995">
        <v>45010</v>
      </c>
      <c r="D11" s="744"/>
      <c r="E11" s="323" t="s">
        <v>1453</v>
      </c>
      <c r="F11" s="479">
        <v>1200</v>
      </c>
      <c r="G11" s="164"/>
      <c r="H11" s="132" t="s">
        <v>1454</v>
      </c>
      <c r="I11" s="132"/>
      <c r="J11" s="656" t="s">
        <v>1455</v>
      </c>
      <c r="K11" s="657"/>
      <c r="L11" s="996">
        <v>46010</v>
      </c>
      <c r="M11" s="997"/>
      <c r="N11" s="419" t="s">
        <v>1456</v>
      </c>
      <c r="O11" s="479">
        <v>3110</v>
      </c>
      <c r="P11" s="420"/>
      <c r="Q11" s="132" t="s">
        <v>1457</v>
      </c>
      <c r="R11" s="132"/>
      <c r="S11" s="979" t="s">
        <v>1458</v>
      </c>
      <c r="T11" s="980"/>
      <c r="U11" s="989">
        <v>34040</v>
      </c>
      <c r="V11" s="998"/>
      <c r="W11" s="465" t="s">
        <v>1459</v>
      </c>
      <c r="X11" s="957" t="s">
        <v>1640</v>
      </c>
      <c r="Y11" s="1001"/>
      <c r="Z11" s="194" t="s">
        <v>1460</v>
      </c>
      <c r="AA11" s="200"/>
      <c r="AB11" s="656" t="s">
        <v>1461</v>
      </c>
      <c r="AC11" s="657"/>
      <c r="AD11" s="995">
        <v>34230</v>
      </c>
      <c r="AE11" s="655"/>
      <c r="AF11" s="320" t="s">
        <v>1462</v>
      </c>
      <c r="AG11" s="479">
        <v>140</v>
      </c>
      <c r="AH11" s="167"/>
      <c r="AI11" s="132" t="s">
        <v>1463</v>
      </c>
      <c r="AJ11" s="132"/>
      <c r="AK11" s="117"/>
      <c r="AL11" s="132"/>
    </row>
    <row r="12" spans="1:38" ht="15.75" customHeight="1">
      <c r="A12" s="750"/>
      <c r="B12" s="949"/>
      <c r="C12" s="985">
        <v>45200</v>
      </c>
      <c r="D12" s="647"/>
      <c r="E12" s="176" t="s">
        <v>1464</v>
      </c>
      <c r="F12" s="262">
        <v>2960</v>
      </c>
      <c r="G12" s="168"/>
      <c r="H12" s="132" t="s">
        <v>1465</v>
      </c>
      <c r="I12" s="132"/>
      <c r="J12" s="650"/>
      <c r="K12" s="651"/>
      <c r="L12" s="993">
        <v>34025</v>
      </c>
      <c r="M12" s="994"/>
      <c r="N12" s="323" t="s">
        <v>1466</v>
      </c>
      <c r="O12" s="294">
        <v>2945</v>
      </c>
      <c r="P12" s="166"/>
      <c r="Q12" s="132" t="s">
        <v>1467</v>
      </c>
      <c r="R12" s="132"/>
      <c r="S12" s="724"/>
      <c r="T12" s="725"/>
      <c r="U12" s="985">
        <v>34050</v>
      </c>
      <c r="V12" s="663"/>
      <c r="W12" s="176" t="s">
        <v>1468</v>
      </c>
      <c r="X12" s="294">
        <v>1570</v>
      </c>
      <c r="Y12" s="167"/>
      <c r="Z12" s="194" t="s">
        <v>1469</v>
      </c>
      <c r="AA12" s="200"/>
      <c r="AB12" s="650"/>
      <c r="AC12" s="651"/>
      <c r="AD12" s="985">
        <v>34240</v>
      </c>
      <c r="AE12" s="663"/>
      <c r="AF12" s="176" t="s">
        <v>1470</v>
      </c>
      <c r="AG12" s="262">
        <v>185</v>
      </c>
      <c r="AH12" s="167"/>
      <c r="AI12" s="132" t="s">
        <v>1471</v>
      </c>
      <c r="AJ12" s="132"/>
      <c r="AK12" s="117"/>
      <c r="AL12" s="132"/>
    </row>
    <row r="13" spans="1:38" ht="15.75" customHeight="1">
      <c r="A13" s="750"/>
      <c r="B13" s="949"/>
      <c r="C13" s="985">
        <v>45050</v>
      </c>
      <c r="D13" s="647"/>
      <c r="E13" s="176" t="s">
        <v>1472</v>
      </c>
      <c r="F13" s="262">
        <v>2235</v>
      </c>
      <c r="G13" s="168"/>
      <c r="H13" s="132" t="s">
        <v>1473</v>
      </c>
      <c r="I13" s="132"/>
      <c r="J13" s="650"/>
      <c r="K13" s="651"/>
      <c r="L13" s="989">
        <v>32100</v>
      </c>
      <c r="M13" s="998"/>
      <c r="N13" s="462" t="s">
        <v>1474</v>
      </c>
      <c r="O13" s="887" t="s">
        <v>1676</v>
      </c>
      <c r="P13" s="888"/>
      <c r="Q13" s="132" t="s">
        <v>1475</v>
      </c>
      <c r="R13" s="132"/>
      <c r="S13" s="650" t="s">
        <v>1476</v>
      </c>
      <c r="T13" s="651"/>
      <c r="U13" s="985">
        <v>34090</v>
      </c>
      <c r="V13" s="663"/>
      <c r="W13" s="176" t="s">
        <v>1477</v>
      </c>
      <c r="X13" s="262">
        <v>305</v>
      </c>
      <c r="Y13" s="167"/>
      <c r="Z13" s="194" t="s">
        <v>1478</v>
      </c>
      <c r="AA13" s="200"/>
      <c r="AB13" s="650"/>
      <c r="AC13" s="651"/>
      <c r="AD13" s="985">
        <v>34250</v>
      </c>
      <c r="AE13" s="663"/>
      <c r="AF13" s="176" t="s">
        <v>1479</v>
      </c>
      <c r="AG13" s="262">
        <v>2395</v>
      </c>
      <c r="AH13" s="167"/>
      <c r="AI13" s="132" t="s">
        <v>1480</v>
      </c>
      <c r="AJ13" s="132"/>
      <c r="AK13" s="117"/>
      <c r="AL13" s="132"/>
    </row>
    <row r="14" spans="1:38" ht="15.75" customHeight="1">
      <c r="A14" s="750"/>
      <c r="B14" s="949"/>
      <c r="C14" s="985">
        <v>45060</v>
      </c>
      <c r="D14" s="647"/>
      <c r="E14" s="176" t="s">
        <v>1481</v>
      </c>
      <c r="F14" s="262">
        <v>2435</v>
      </c>
      <c r="G14" s="168"/>
      <c r="H14" s="132" t="s">
        <v>1482</v>
      </c>
      <c r="I14" s="132"/>
      <c r="J14" s="650"/>
      <c r="K14" s="651"/>
      <c r="L14" s="663">
        <v>34010</v>
      </c>
      <c r="M14" s="663"/>
      <c r="N14" s="176" t="s">
        <v>1483</v>
      </c>
      <c r="O14" s="294">
        <v>6230</v>
      </c>
      <c r="P14" s="184"/>
      <c r="Q14" s="132" t="s">
        <v>1484</v>
      </c>
      <c r="R14" s="132"/>
      <c r="S14" s="772" t="s">
        <v>1485</v>
      </c>
      <c r="T14" s="779"/>
      <c r="U14" s="985">
        <v>34110</v>
      </c>
      <c r="V14" s="663"/>
      <c r="W14" s="176" t="s">
        <v>1486</v>
      </c>
      <c r="X14" s="262">
        <v>120</v>
      </c>
      <c r="Y14" s="167"/>
      <c r="Z14" s="194" t="s">
        <v>1487</v>
      </c>
      <c r="AA14" s="200"/>
      <c r="AB14" s="650"/>
      <c r="AC14" s="651"/>
      <c r="AD14" s="985">
        <v>34260</v>
      </c>
      <c r="AE14" s="663"/>
      <c r="AF14" s="176" t="s">
        <v>1488</v>
      </c>
      <c r="AG14" s="262">
        <v>2410</v>
      </c>
      <c r="AH14" s="167"/>
      <c r="AI14" s="132" t="s">
        <v>1489</v>
      </c>
      <c r="AJ14" s="132"/>
      <c r="AK14" s="117"/>
      <c r="AL14" s="132"/>
    </row>
    <row r="15" spans="1:38" ht="15.75" customHeight="1">
      <c r="A15" s="750"/>
      <c r="B15" s="949"/>
      <c r="C15" s="985">
        <v>45080</v>
      </c>
      <c r="D15" s="647"/>
      <c r="E15" s="176" t="s">
        <v>1490</v>
      </c>
      <c r="F15" s="294">
        <v>1360</v>
      </c>
      <c r="G15" s="168"/>
      <c r="H15" s="132" t="s">
        <v>1491</v>
      </c>
      <c r="I15" s="132"/>
      <c r="J15" s="652"/>
      <c r="K15" s="653"/>
      <c r="L15" s="671">
        <v>34020</v>
      </c>
      <c r="M15" s="671"/>
      <c r="N15" s="182" t="s">
        <v>1492</v>
      </c>
      <c r="O15" s="295">
        <v>1605</v>
      </c>
      <c r="P15" s="171"/>
      <c r="Q15" s="132"/>
      <c r="R15" s="132"/>
      <c r="S15" s="650"/>
      <c r="T15" s="651"/>
      <c r="U15" s="985">
        <v>34120</v>
      </c>
      <c r="V15" s="663"/>
      <c r="W15" s="176" t="s">
        <v>1493</v>
      </c>
      <c r="X15" s="262">
        <v>1275</v>
      </c>
      <c r="Y15" s="167"/>
      <c r="Z15" s="194" t="s">
        <v>1494</v>
      </c>
      <c r="AA15" s="200"/>
      <c r="AB15" s="650"/>
      <c r="AC15" s="651"/>
      <c r="AD15" s="985">
        <v>34270</v>
      </c>
      <c r="AE15" s="663"/>
      <c r="AF15" s="176" t="s">
        <v>1495</v>
      </c>
      <c r="AG15" s="262">
        <v>135</v>
      </c>
      <c r="AH15" s="167"/>
      <c r="AI15" s="132" t="s">
        <v>1496</v>
      </c>
      <c r="AJ15" s="132"/>
      <c r="AK15" s="117"/>
      <c r="AL15" s="132"/>
    </row>
    <row r="16" spans="1:38" ht="15.75" customHeight="1">
      <c r="A16" s="750"/>
      <c r="B16" s="949"/>
      <c r="C16" s="985">
        <v>45090</v>
      </c>
      <c r="D16" s="647"/>
      <c r="E16" s="176" t="s">
        <v>1497</v>
      </c>
      <c r="F16" s="262">
        <v>1060</v>
      </c>
      <c r="G16" s="168"/>
      <c r="H16" s="132" t="s">
        <v>1498</v>
      </c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650"/>
      <c r="T16" s="651"/>
      <c r="U16" s="985">
        <v>34130</v>
      </c>
      <c r="V16" s="663"/>
      <c r="W16" s="176" t="s">
        <v>1499</v>
      </c>
      <c r="X16" s="262">
        <v>145</v>
      </c>
      <c r="Y16" s="167"/>
      <c r="Z16" s="194" t="s">
        <v>1500</v>
      </c>
      <c r="AA16" s="200"/>
      <c r="AB16" s="772" t="s">
        <v>1501</v>
      </c>
      <c r="AC16" s="779"/>
      <c r="AD16" s="985">
        <v>34300</v>
      </c>
      <c r="AE16" s="663"/>
      <c r="AF16" s="176" t="s">
        <v>1502</v>
      </c>
      <c r="AG16" s="262">
        <v>1515</v>
      </c>
      <c r="AH16" s="167"/>
      <c r="AI16" s="132" t="s">
        <v>1503</v>
      </c>
      <c r="AJ16" s="132"/>
      <c r="AK16" s="117"/>
      <c r="AL16" s="132"/>
    </row>
    <row r="17" spans="1:38" ht="15.75" customHeight="1">
      <c r="A17" s="750"/>
      <c r="B17" s="949"/>
      <c r="C17" s="991">
        <v>45100</v>
      </c>
      <c r="D17" s="1000"/>
      <c r="E17" s="176" t="s">
        <v>1504</v>
      </c>
      <c r="F17" s="262">
        <v>1160</v>
      </c>
      <c r="G17" s="168"/>
      <c r="H17" s="132" t="s">
        <v>1505</v>
      </c>
      <c r="I17" s="132"/>
      <c r="J17" s="156" t="s">
        <v>1449</v>
      </c>
      <c r="K17" s="132"/>
      <c r="L17" s="132"/>
      <c r="M17" s="132"/>
      <c r="N17" s="117"/>
      <c r="O17" s="206"/>
      <c r="P17" s="284"/>
      <c r="Q17" s="132"/>
      <c r="R17" s="132"/>
      <c r="S17" s="650"/>
      <c r="T17" s="651"/>
      <c r="U17" s="985">
        <v>34430</v>
      </c>
      <c r="V17" s="663"/>
      <c r="W17" s="176" t="s">
        <v>1506</v>
      </c>
      <c r="X17" s="262">
        <v>160</v>
      </c>
      <c r="Y17" s="167"/>
      <c r="Z17" s="194" t="s">
        <v>1507</v>
      </c>
      <c r="AA17" s="200"/>
      <c r="AB17" s="650"/>
      <c r="AC17" s="651"/>
      <c r="AD17" s="985">
        <v>34310</v>
      </c>
      <c r="AE17" s="663"/>
      <c r="AF17" s="176" t="s">
        <v>1508</v>
      </c>
      <c r="AG17" s="262">
        <v>295</v>
      </c>
      <c r="AH17" s="167"/>
      <c r="AI17" s="132" t="s">
        <v>1509</v>
      </c>
      <c r="AJ17" s="132"/>
      <c r="AK17" s="117"/>
      <c r="AL17" s="132"/>
    </row>
    <row r="18" spans="1:38" ht="15.75" customHeight="1">
      <c r="A18" s="1002"/>
      <c r="B18" s="1003"/>
      <c r="C18" s="985">
        <v>45120</v>
      </c>
      <c r="D18" s="647"/>
      <c r="E18" s="176" t="s">
        <v>1672</v>
      </c>
      <c r="F18" s="294">
        <v>1815</v>
      </c>
      <c r="G18" s="173"/>
      <c r="H18" s="132" t="s">
        <v>1512</v>
      </c>
      <c r="I18" s="132"/>
      <c r="J18" s="686" t="s">
        <v>340</v>
      </c>
      <c r="K18" s="687"/>
      <c r="L18" s="688" t="s">
        <v>4</v>
      </c>
      <c r="M18" s="689"/>
      <c r="N18" s="162" t="s">
        <v>343</v>
      </c>
      <c r="O18" s="162" t="s">
        <v>341</v>
      </c>
      <c r="P18" s="163" t="s">
        <v>114</v>
      </c>
      <c r="Q18" s="132"/>
      <c r="R18" s="132"/>
      <c r="S18" s="772" t="s">
        <v>1513</v>
      </c>
      <c r="T18" s="779"/>
      <c r="U18" s="985">
        <v>34140</v>
      </c>
      <c r="V18" s="663"/>
      <c r="W18" s="176" t="s">
        <v>1514</v>
      </c>
      <c r="X18" s="294">
        <v>1065</v>
      </c>
      <c r="Y18" s="166"/>
      <c r="Z18" s="194" t="s">
        <v>1515</v>
      </c>
      <c r="AA18" s="200"/>
      <c r="AB18" s="650"/>
      <c r="AC18" s="651"/>
      <c r="AD18" s="985">
        <v>34320</v>
      </c>
      <c r="AE18" s="663"/>
      <c r="AF18" s="176" t="s">
        <v>1516</v>
      </c>
      <c r="AG18" s="262">
        <v>165</v>
      </c>
      <c r="AH18" s="167"/>
      <c r="AI18" s="132" t="s">
        <v>1517</v>
      </c>
      <c r="AJ18" s="132"/>
      <c r="AK18" s="117"/>
      <c r="AL18" s="132"/>
    </row>
    <row r="19" spans="1:38" ht="15.75" customHeight="1">
      <c r="A19" s="934" t="s">
        <v>1510</v>
      </c>
      <c r="B19" s="944"/>
      <c r="C19" s="985">
        <v>45070</v>
      </c>
      <c r="D19" s="647"/>
      <c r="E19" s="176" t="s">
        <v>1511</v>
      </c>
      <c r="F19" s="294">
        <v>2075</v>
      </c>
      <c r="G19" s="173"/>
      <c r="H19" s="132" t="s">
        <v>1519</v>
      </c>
      <c r="I19" s="132"/>
      <c r="J19" s="656" t="s">
        <v>1520</v>
      </c>
      <c r="K19" s="657"/>
      <c r="L19" s="995">
        <v>34060</v>
      </c>
      <c r="M19" s="655"/>
      <c r="N19" s="320" t="s">
        <v>1521</v>
      </c>
      <c r="O19" s="479">
        <v>375</v>
      </c>
      <c r="P19" s="234"/>
      <c r="Q19" s="132" t="s">
        <v>1522</v>
      </c>
      <c r="R19" s="132"/>
      <c r="S19" s="650"/>
      <c r="T19" s="651"/>
      <c r="U19" s="985">
        <v>34150</v>
      </c>
      <c r="V19" s="663"/>
      <c r="W19" s="176" t="s">
        <v>1523</v>
      </c>
      <c r="X19" s="262">
        <v>130</v>
      </c>
      <c r="Y19" s="167"/>
      <c r="Z19" s="194" t="s">
        <v>1524</v>
      </c>
      <c r="AA19" s="200"/>
      <c r="AB19" s="650"/>
      <c r="AC19" s="651"/>
      <c r="AD19" s="985">
        <v>34340</v>
      </c>
      <c r="AE19" s="999"/>
      <c r="AF19" s="176" t="s">
        <v>1525</v>
      </c>
      <c r="AG19" s="262">
        <v>305</v>
      </c>
      <c r="AH19" s="167"/>
      <c r="AI19" s="132" t="s">
        <v>1526</v>
      </c>
      <c r="AJ19" s="132"/>
      <c r="AK19" s="117"/>
      <c r="AL19" s="132"/>
    </row>
    <row r="20" spans="1:38" ht="15.75" customHeight="1">
      <c r="A20" s="750"/>
      <c r="B20" s="949"/>
      <c r="C20" s="985">
        <v>45300</v>
      </c>
      <c r="D20" s="647"/>
      <c r="E20" s="176" t="s">
        <v>1518</v>
      </c>
      <c r="F20" s="264">
        <v>855</v>
      </c>
      <c r="G20" s="168"/>
      <c r="H20" s="132" t="s">
        <v>1528</v>
      </c>
      <c r="I20" s="132"/>
      <c r="J20" s="650"/>
      <c r="K20" s="651"/>
      <c r="L20" s="985">
        <v>34070</v>
      </c>
      <c r="M20" s="663"/>
      <c r="N20" s="176" t="s">
        <v>1529</v>
      </c>
      <c r="O20" s="262">
        <v>685</v>
      </c>
      <c r="P20" s="167"/>
      <c r="Q20" s="132" t="s">
        <v>1530</v>
      </c>
      <c r="R20" s="132"/>
      <c r="S20" s="650"/>
      <c r="T20" s="651"/>
      <c r="U20" s="985">
        <v>34160</v>
      </c>
      <c r="V20" s="663"/>
      <c r="W20" s="176" t="s">
        <v>1531</v>
      </c>
      <c r="X20" s="262">
        <v>225</v>
      </c>
      <c r="Y20" s="167"/>
      <c r="Z20" s="194" t="s">
        <v>1532</v>
      </c>
      <c r="AA20" s="200"/>
      <c r="AB20" s="772" t="s">
        <v>1533</v>
      </c>
      <c r="AC20" s="779"/>
      <c r="AD20" s="985">
        <v>34350</v>
      </c>
      <c r="AE20" s="999"/>
      <c r="AF20" s="176" t="s">
        <v>1534</v>
      </c>
      <c r="AG20" s="262">
        <v>175</v>
      </c>
      <c r="AH20" s="167"/>
      <c r="AI20" s="132" t="s">
        <v>1535</v>
      </c>
      <c r="AJ20" s="132"/>
      <c r="AK20" s="117"/>
      <c r="AL20" s="132"/>
    </row>
    <row r="21" spans="1:38" ht="15.75" customHeight="1" thickBot="1">
      <c r="A21" s="929"/>
      <c r="B21" s="953"/>
      <c r="C21" s="986">
        <v>45310</v>
      </c>
      <c r="D21" s="987"/>
      <c r="E21" s="327" t="s">
        <v>1527</v>
      </c>
      <c r="F21" s="295">
        <v>230</v>
      </c>
      <c r="G21" s="197"/>
      <c r="H21" s="132"/>
      <c r="I21" s="200"/>
      <c r="J21" s="652"/>
      <c r="K21" s="653"/>
      <c r="L21" s="986">
        <v>34085</v>
      </c>
      <c r="M21" s="987"/>
      <c r="N21" s="328" t="s">
        <v>1536</v>
      </c>
      <c r="O21" s="297">
        <v>230</v>
      </c>
      <c r="P21" s="238"/>
      <c r="Q21" s="132" t="s">
        <v>1537</v>
      </c>
      <c r="R21" s="132"/>
      <c r="S21" s="772" t="s">
        <v>1538</v>
      </c>
      <c r="T21" s="779"/>
      <c r="U21" s="985">
        <v>34175</v>
      </c>
      <c r="V21" s="988"/>
      <c r="W21" s="176" t="s">
        <v>1539</v>
      </c>
      <c r="X21" s="262">
        <v>170</v>
      </c>
      <c r="Y21" s="167"/>
      <c r="Z21" s="194" t="s">
        <v>1540</v>
      </c>
      <c r="AA21" s="200"/>
      <c r="AB21" s="650"/>
      <c r="AC21" s="651"/>
      <c r="AD21" s="985">
        <v>34360</v>
      </c>
      <c r="AE21" s="999"/>
      <c r="AF21" s="176" t="s">
        <v>1541</v>
      </c>
      <c r="AG21" s="262">
        <v>3770</v>
      </c>
      <c r="AH21" s="167"/>
      <c r="AI21" s="132" t="s">
        <v>1542</v>
      </c>
      <c r="AJ21" s="132"/>
      <c r="AK21" s="117"/>
      <c r="AL21" s="132"/>
    </row>
    <row r="22" spans="1:38" ht="15.75" customHeight="1" thickTop="1" thickBot="1">
      <c r="A22" s="242" t="s">
        <v>801</v>
      </c>
      <c r="B22" s="243"/>
      <c r="C22" s="243"/>
      <c r="D22" s="243"/>
      <c r="E22" s="244"/>
      <c r="F22" s="296">
        <f>SUM(F11:F21)</f>
        <v>17385</v>
      </c>
      <c r="G22" s="246"/>
      <c r="H22" s="132"/>
      <c r="I22" s="200"/>
      <c r="J22" s="132"/>
      <c r="Q22" s="132"/>
      <c r="R22" s="132"/>
      <c r="S22" s="650"/>
      <c r="T22" s="651"/>
      <c r="U22" s="985">
        <v>34180</v>
      </c>
      <c r="V22" s="988"/>
      <c r="W22" s="176" t="s">
        <v>1543</v>
      </c>
      <c r="X22" s="262">
        <v>1945</v>
      </c>
      <c r="Y22" s="167"/>
      <c r="Z22" s="194" t="s">
        <v>1544</v>
      </c>
      <c r="AA22" s="200"/>
      <c r="AB22" s="650"/>
      <c r="AC22" s="651"/>
      <c r="AD22" s="989">
        <v>34380</v>
      </c>
      <c r="AE22" s="990"/>
      <c r="AF22" s="462" t="s">
        <v>1545</v>
      </c>
      <c r="AG22" s="854" t="s">
        <v>1546</v>
      </c>
      <c r="AH22" s="855"/>
      <c r="AI22" s="132" t="s">
        <v>1547</v>
      </c>
      <c r="AJ22" s="132"/>
      <c r="AK22" s="117"/>
      <c r="AL22" s="132"/>
    </row>
    <row r="23" spans="1:38" ht="15.75" customHeight="1" thickTop="1" thickBot="1">
      <c r="A23" s="298" t="s">
        <v>808</v>
      </c>
      <c r="B23" s="299"/>
      <c r="C23" s="299"/>
      <c r="D23" s="299"/>
      <c r="E23" s="300"/>
      <c r="F23" s="202">
        <f>SUM(G11:G21)</f>
        <v>0</v>
      </c>
      <c r="G23" s="199"/>
      <c r="H23" s="200"/>
      <c r="I23" s="200"/>
      <c r="Q23" s="132"/>
      <c r="R23" s="132"/>
      <c r="S23" s="650"/>
      <c r="T23" s="651"/>
      <c r="U23" s="989">
        <v>34181</v>
      </c>
      <c r="V23" s="990"/>
      <c r="W23" s="462" t="s">
        <v>1548</v>
      </c>
      <c r="X23" s="854" t="s">
        <v>1549</v>
      </c>
      <c r="Y23" s="855"/>
      <c r="Z23" s="194" t="s">
        <v>1550</v>
      </c>
      <c r="AA23" s="200"/>
      <c r="AB23" s="772" t="s">
        <v>1551</v>
      </c>
      <c r="AC23" s="779"/>
      <c r="AD23" s="985">
        <v>34390</v>
      </c>
      <c r="AE23" s="988"/>
      <c r="AF23" s="176" t="s">
        <v>1552</v>
      </c>
      <c r="AG23" s="262">
        <v>230</v>
      </c>
      <c r="AH23" s="167"/>
      <c r="AI23" s="132" t="s">
        <v>1553</v>
      </c>
      <c r="AJ23" s="132"/>
      <c r="AK23" s="117"/>
      <c r="AL23" s="132"/>
    </row>
    <row r="24" spans="1:38" ht="15.75" customHeight="1" thickTop="1">
      <c r="A24" s="132"/>
      <c r="B24" s="132"/>
      <c r="C24" s="132"/>
      <c r="D24" s="132"/>
      <c r="E24" s="132"/>
      <c r="F24" s="132"/>
      <c r="G24" s="132"/>
      <c r="H24" s="200"/>
      <c r="I24" s="200"/>
      <c r="Q24" s="132"/>
      <c r="R24" s="132"/>
      <c r="S24" s="772" t="s">
        <v>1554</v>
      </c>
      <c r="T24" s="779"/>
      <c r="U24" s="985">
        <v>34190</v>
      </c>
      <c r="V24" s="988"/>
      <c r="W24" s="176" t="s">
        <v>1555</v>
      </c>
      <c r="X24" s="262">
        <v>230</v>
      </c>
      <c r="Y24" s="167"/>
      <c r="Z24" s="194" t="s">
        <v>1556</v>
      </c>
      <c r="AA24" s="200"/>
      <c r="AB24" s="650"/>
      <c r="AC24" s="651"/>
      <c r="AD24" s="991">
        <v>34400</v>
      </c>
      <c r="AE24" s="992"/>
      <c r="AF24" s="330" t="s">
        <v>1557</v>
      </c>
      <c r="AG24" s="262">
        <v>1000</v>
      </c>
      <c r="AH24" s="184"/>
      <c r="AI24" s="132" t="s">
        <v>1558</v>
      </c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/>
      <c r="I25"/>
      <c r="J25"/>
      <c r="Q25" s="132"/>
      <c r="R25" s="132"/>
      <c r="S25" s="650"/>
      <c r="T25" s="651"/>
      <c r="U25" s="985">
        <v>34200</v>
      </c>
      <c r="V25" s="988"/>
      <c r="W25" s="176" t="s">
        <v>1559</v>
      </c>
      <c r="X25" s="262">
        <v>210</v>
      </c>
      <c r="Y25" s="167"/>
      <c r="Z25" s="194" t="s">
        <v>1560</v>
      </c>
      <c r="AA25" s="200"/>
      <c r="AB25" s="805" t="s">
        <v>1561</v>
      </c>
      <c r="AC25" s="806"/>
      <c r="AD25" s="983">
        <v>34420</v>
      </c>
      <c r="AE25" s="729"/>
      <c r="AF25" s="169" t="s">
        <v>1562</v>
      </c>
      <c r="AG25" s="201">
        <v>845</v>
      </c>
      <c r="AH25" s="171"/>
      <c r="AI25" s="132" t="s">
        <v>1563</v>
      </c>
      <c r="AJ25" s="132"/>
      <c r="AK25" s="117"/>
      <c r="AL25" s="132"/>
    </row>
    <row r="26" spans="1:38" ht="15.75" customHeight="1">
      <c r="A26"/>
      <c r="B26"/>
      <c r="C26"/>
      <c r="D26"/>
      <c r="E26"/>
      <c r="F26"/>
      <c r="G26"/>
      <c r="H26"/>
      <c r="I26"/>
      <c r="J26"/>
      <c r="Q26" s="132"/>
      <c r="R26" s="132"/>
      <c r="S26" s="652"/>
      <c r="T26" s="653"/>
      <c r="U26" s="983">
        <v>34210</v>
      </c>
      <c r="V26" s="984"/>
      <c r="W26" s="182" t="s">
        <v>1564</v>
      </c>
      <c r="X26" s="295">
        <v>580</v>
      </c>
      <c r="Y26" s="171"/>
      <c r="Z26" s="194" t="s">
        <v>1565</v>
      </c>
      <c r="AA26" s="200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/>
      <c r="B27"/>
      <c r="C27"/>
      <c r="D27"/>
      <c r="E27"/>
      <c r="F27"/>
      <c r="G27"/>
      <c r="H27"/>
      <c r="I27"/>
      <c r="J27"/>
      <c r="Q27" s="132"/>
      <c r="R27" s="132"/>
      <c r="S27" s="132"/>
      <c r="Z27" s="200"/>
      <c r="AA27" s="200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/>
      <c r="B28"/>
      <c r="C28"/>
      <c r="D28"/>
      <c r="E28"/>
      <c r="F28"/>
      <c r="G28"/>
      <c r="H28"/>
      <c r="I28"/>
      <c r="J28"/>
      <c r="Q28" s="132"/>
      <c r="R28" s="132"/>
      <c r="Z28" s="200"/>
      <c r="AA28" s="200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/>
      <c r="B29"/>
      <c r="C29"/>
      <c r="D29"/>
      <c r="E29"/>
      <c r="F29"/>
      <c r="G29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Z29" s="200"/>
      <c r="AA29" s="200"/>
      <c r="AB29" s="132"/>
      <c r="AC29" s="132"/>
      <c r="AD29" s="132"/>
      <c r="AE29" s="132"/>
      <c r="AF29" s="132"/>
      <c r="AG29" s="132"/>
      <c r="AH29" s="132"/>
      <c r="AI29" s="132"/>
      <c r="AJ29" s="132"/>
      <c r="AK29" s="117"/>
      <c r="AL29" s="132"/>
    </row>
    <row r="30" spans="1:38" ht="15.75" customHeight="1">
      <c r="A30" s="132"/>
      <c r="B30" s="132"/>
      <c r="C30" s="132"/>
      <c r="D30" s="132"/>
      <c r="E30" s="132"/>
      <c r="F30" s="132"/>
      <c r="G30" s="132"/>
      <c r="H30" s="200"/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Z30" s="200"/>
      <c r="AA30" s="200"/>
      <c r="AB30" s="132"/>
      <c r="AC30" s="132"/>
      <c r="AD30" s="132"/>
      <c r="AE30" s="132"/>
      <c r="AF30" s="132"/>
      <c r="AG30" s="132"/>
      <c r="AH30" s="132"/>
      <c r="AI30" s="132"/>
      <c r="AJ30" s="132"/>
      <c r="AK30" s="117"/>
      <c r="AL30" s="132"/>
    </row>
    <row r="31" spans="1:38" ht="15.75" customHeight="1">
      <c r="A31" s="132"/>
      <c r="B31" s="132"/>
      <c r="C31" s="132"/>
      <c r="D31" s="132"/>
      <c r="E31" s="132"/>
      <c r="F31" s="132"/>
      <c r="G31" s="132"/>
      <c r="H31" s="200"/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200"/>
      <c r="AA31" s="200"/>
      <c r="AB31" s="132"/>
      <c r="AC31" s="132"/>
      <c r="AD31" s="132"/>
      <c r="AE31" s="132"/>
      <c r="AF31" s="132"/>
      <c r="AG31" s="132"/>
      <c r="AH31" s="132"/>
      <c r="AI31" s="132"/>
      <c r="AJ31" s="132"/>
      <c r="AK31" s="117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16"/>
      <c r="I32" s="116"/>
      <c r="J32" s="132"/>
      <c r="K32" s="132"/>
      <c r="L32" s="132"/>
      <c r="M32" s="132"/>
      <c r="N32" s="117"/>
      <c r="O32" s="284"/>
      <c r="P32" s="208"/>
      <c r="Q32" s="116"/>
      <c r="R32" s="116"/>
      <c r="S32" s="132"/>
      <c r="T32" s="117"/>
      <c r="U32" s="117"/>
      <c r="V32" s="117"/>
      <c r="W32" s="117"/>
      <c r="X32" s="284"/>
      <c r="Y32" s="208"/>
      <c r="Z32" s="281"/>
      <c r="AA32" s="95"/>
      <c r="AB32" s="132"/>
      <c r="AC32" s="132"/>
      <c r="AD32" s="132"/>
      <c r="AE32" s="132"/>
      <c r="AF32" s="132"/>
      <c r="AG32" s="132"/>
      <c r="AH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32"/>
      <c r="F33" s="132"/>
      <c r="G33" s="132"/>
      <c r="H33" s="116"/>
      <c r="I33" s="116"/>
      <c r="J33" s="132"/>
      <c r="K33" s="132"/>
      <c r="L33" s="132"/>
      <c r="M33" s="132"/>
      <c r="N33" s="117"/>
      <c r="O33" s="284"/>
      <c r="P33" s="186"/>
      <c r="Q33" s="186"/>
      <c r="R33" s="117"/>
      <c r="W33" s="117"/>
      <c r="X33" s="117"/>
      <c r="Y33" s="117"/>
      <c r="Z33" s="281"/>
      <c r="AA33" s="95"/>
      <c r="AB33" s="132"/>
      <c r="AC33" s="132"/>
      <c r="AD33" s="132"/>
      <c r="AE33" s="350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17"/>
      <c r="O34" s="284"/>
      <c r="Q34" s="186"/>
      <c r="W34" s="255"/>
      <c r="X34" s="130"/>
      <c r="Y34" s="255"/>
      <c r="Z34" s="281"/>
      <c r="AA34" s="95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84"/>
      <c r="G35" s="208"/>
      <c r="H35" s="132"/>
      <c r="I35" s="132"/>
      <c r="J35" s="132"/>
      <c r="K35" s="132"/>
      <c r="L35" s="132"/>
      <c r="M35" s="132"/>
      <c r="N35" s="117"/>
      <c r="O35" s="132"/>
      <c r="P35" s="132"/>
      <c r="Q35" s="116"/>
      <c r="R35" s="116"/>
      <c r="S35" s="95"/>
      <c r="T35" s="95"/>
      <c r="U35" s="117"/>
      <c r="V35" s="117"/>
      <c r="W35" s="117"/>
      <c r="X35" s="117"/>
      <c r="Y35" s="117"/>
      <c r="Z35" s="281"/>
      <c r="AA35" s="95"/>
      <c r="AB35" s="132"/>
      <c r="AC35" s="95"/>
      <c r="AD35" s="95"/>
      <c r="AE35" s="95"/>
      <c r="AF35" s="117"/>
      <c r="AG35" s="95"/>
      <c r="AH35" s="95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132"/>
      <c r="G36" s="132"/>
      <c r="H36" s="132"/>
      <c r="I36" s="132"/>
      <c r="J36" s="132"/>
      <c r="K36" s="132"/>
      <c r="L36" s="132"/>
      <c r="M36" s="132"/>
      <c r="N36" s="117"/>
      <c r="O36" s="132"/>
      <c r="P36" s="132"/>
      <c r="Q36" s="116"/>
      <c r="R36" s="116"/>
      <c r="S36" s="95"/>
      <c r="T36" s="95"/>
      <c r="U36" s="117"/>
      <c r="V36" s="117"/>
      <c r="W36" s="117"/>
      <c r="X36" s="117"/>
      <c r="Y36" s="117"/>
      <c r="Z36" s="281"/>
      <c r="AA36" s="95"/>
      <c r="AB36" s="132"/>
      <c r="AC36" s="95"/>
      <c r="AD36" s="95"/>
      <c r="AE36" s="95"/>
      <c r="AF36" s="117"/>
      <c r="AG36" s="95"/>
      <c r="AH36" s="9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132"/>
      <c r="G37" s="132"/>
      <c r="H37" s="132"/>
      <c r="I37" s="132"/>
      <c r="J37" s="132"/>
      <c r="K37" s="132"/>
      <c r="L37" s="132"/>
      <c r="M37" s="132"/>
      <c r="N37" s="117"/>
      <c r="O37" s="132"/>
      <c r="P37" s="132"/>
      <c r="Q37" s="116"/>
      <c r="R37" s="116"/>
      <c r="S37" s="95"/>
      <c r="T37" s="95"/>
      <c r="U37" s="117"/>
      <c r="V37" s="117"/>
      <c r="W37" s="117"/>
      <c r="X37" s="117"/>
      <c r="Y37" s="117"/>
      <c r="Z37" s="95"/>
      <c r="AA37" s="95"/>
      <c r="AB37" s="95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132"/>
      <c r="G38" s="13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95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142"/>
      <c r="B40" s="142"/>
      <c r="C40" s="142"/>
      <c r="D40" s="142"/>
      <c r="E40" s="142"/>
      <c r="F40" s="142"/>
      <c r="G40" s="142"/>
      <c r="H40" s="116"/>
      <c r="I40" s="116"/>
      <c r="J40" s="132"/>
      <c r="K40" s="132"/>
      <c r="L40" s="132"/>
      <c r="M40" s="132"/>
      <c r="N40" s="132"/>
      <c r="O40" s="132"/>
      <c r="Q40" s="186"/>
      <c r="W40" s="255"/>
      <c r="X40" s="130"/>
      <c r="Y40" s="255"/>
      <c r="Z40" s="132"/>
      <c r="AA40" s="132"/>
      <c r="AB40" s="132"/>
      <c r="AC40" s="95"/>
      <c r="AD40" s="95"/>
      <c r="AE40" s="95"/>
      <c r="AF40" s="117"/>
      <c r="AG40" s="284"/>
      <c r="AH40" s="141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/>
      <c r="R41" s="95"/>
      <c r="S41" s="95"/>
      <c r="T41" s="95"/>
      <c r="U41" s="95"/>
      <c r="V41" s="95"/>
      <c r="W41" s="95"/>
      <c r="X41" s="95"/>
      <c r="Y41" s="95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95"/>
      <c r="AF43" s="402" t="s">
        <v>1566</v>
      </c>
      <c r="AG43" s="403"/>
      <c r="AH43" s="213">
        <f>SUM(F22)</f>
        <v>17385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142"/>
      <c r="C44" s="142"/>
      <c r="D44" s="142"/>
      <c r="E44" s="142"/>
      <c r="F44" s="142"/>
      <c r="G44" s="142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142"/>
      <c r="AE44" s="95"/>
      <c r="AF44" s="404" t="s">
        <v>503</v>
      </c>
      <c r="AG44" s="412"/>
      <c r="AH44" s="214">
        <f>SUM(O11:O15,O19:O21,X11:X26,AG11:AG25)</f>
        <v>36875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54260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bmFCrtynafKNk+dL9HW8Od+1rnwYOmzSHqiG9lsFxuI/fWXGsrOkmAiYJSGbUW5gMgln5Bzm+IrtWNHysQvQHw==" saltValue="oryad8bZPZ53BnEie8r4JA==" spinCount="100000" sheet="1" scenarios="1" formatCells="0" autoFilter="0"/>
  <protectedRanges>
    <protectedRange sqref="W34:Y34 W40:Y40" name="範囲1"/>
    <protectedRange sqref="P33" name="範囲1_1"/>
  </protectedRanges>
  <mergeCells count="115">
    <mergeCell ref="L19:M19"/>
    <mergeCell ref="U19:V19"/>
    <mergeCell ref="AD19:AE19"/>
    <mergeCell ref="L20:M20"/>
    <mergeCell ref="AD17:AE17"/>
    <mergeCell ref="AB20:AC22"/>
    <mergeCell ref="AD20:AE20"/>
    <mergeCell ref="A10:B10"/>
    <mergeCell ref="C10:D10"/>
    <mergeCell ref="J10:K10"/>
    <mergeCell ref="L10:M10"/>
    <mergeCell ref="S10:T10"/>
    <mergeCell ref="X11:Y11"/>
    <mergeCell ref="A11:B18"/>
    <mergeCell ref="A19:B21"/>
    <mergeCell ref="C18:D18"/>
    <mergeCell ref="O13:P13"/>
    <mergeCell ref="D7:F7"/>
    <mergeCell ref="G7:K7"/>
    <mergeCell ref="L7:N7"/>
    <mergeCell ref="O7:P7"/>
    <mergeCell ref="R7:U7"/>
    <mergeCell ref="U10:V10"/>
    <mergeCell ref="D6:F6"/>
    <mergeCell ref="G6:K6"/>
    <mergeCell ref="L6:N6"/>
    <mergeCell ref="O6:P6"/>
    <mergeCell ref="R6:U6"/>
    <mergeCell ref="V6:W6"/>
    <mergeCell ref="X6:AA6"/>
    <mergeCell ref="AB6:AH6"/>
    <mergeCell ref="AD21:AE21"/>
    <mergeCell ref="AB16:AC19"/>
    <mergeCell ref="C17:D17"/>
    <mergeCell ref="U17:V17"/>
    <mergeCell ref="C20:D20"/>
    <mergeCell ref="J19:K21"/>
    <mergeCell ref="C21:D21"/>
    <mergeCell ref="J11:K15"/>
    <mergeCell ref="AB11:AC15"/>
    <mergeCell ref="AD14:AE14"/>
    <mergeCell ref="AD15:AE15"/>
    <mergeCell ref="C15:D15"/>
    <mergeCell ref="U15:V15"/>
    <mergeCell ref="C14:D14"/>
    <mergeCell ref="L15:M15"/>
    <mergeCell ref="C11:D11"/>
    <mergeCell ref="C16:D16"/>
    <mergeCell ref="C12:D12"/>
    <mergeCell ref="L13:M13"/>
    <mergeCell ref="U12:V12"/>
    <mergeCell ref="C13:D13"/>
    <mergeCell ref="A7:C7"/>
    <mergeCell ref="AK7:AL7"/>
    <mergeCell ref="AB10:AC10"/>
    <mergeCell ref="AD10:AE10"/>
    <mergeCell ref="AB7:AH7"/>
    <mergeCell ref="L14:M14"/>
    <mergeCell ref="X4:Z4"/>
    <mergeCell ref="V7:W7"/>
    <mergeCell ref="X7:AA7"/>
    <mergeCell ref="AA4:AC4"/>
    <mergeCell ref="AD4:AG4"/>
    <mergeCell ref="AK5:AL5"/>
    <mergeCell ref="S14:T17"/>
    <mergeCell ref="U14:V14"/>
    <mergeCell ref="L12:M12"/>
    <mergeCell ref="S13:T13"/>
    <mergeCell ref="U13:V13"/>
    <mergeCell ref="AD16:AE16"/>
    <mergeCell ref="AD11:AE11"/>
    <mergeCell ref="AD12:AE12"/>
    <mergeCell ref="AD13:AE13"/>
    <mergeCell ref="L11:M11"/>
    <mergeCell ref="S11:T12"/>
    <mergeCell ref="U11:V11"/>
    <mergeCell ref="U16:V16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AG22:AH22"/>
    <mergeCell ref="X23:Y23"/>
    <mergeCell ref="U26:V26"/>
    <mergeCell ref="C19:D19"/>
    <mergeCell ref="J18:K18"/>
    <mergeCell ref="L18:M18"/>
    <mergeCell ref="S18:T20"/>
    <mergeCell ref="U18:V18"/>
    <mergeCell ref="L21:M21"/>
    <mergeCell ref="S21:T23"/>
    <mergeCell ref="U21:V21"/>
    <mergeCell ref="U20:V20"/>
    <mergeCell ref="U23:V23"/>
    <mergeCell ref="U22:V22"/>
    <mergeCell ref="AD22:AE22"/>
    <mergeCell ref="AB23:AC24"/>
    <mergeCell ref="AD23:AE23"/>
    <mergeCell ref="S24:T26"/>
    <mergeCell ref="U24:V24"/>
    <mergeCell ref="AD24:AE24"/>
    <mergeCell ref="U25:V25"/>
    <mergeCell ref="AB25:AC25"/>
    <mergeCell ref="AD25:AE25"/>
    <mergeCell ref="AD18:AE18"/>
  </mergeCells>
  <phoneticPr fontId="3"/>
  <dataValidations count="50">
    <dataValidation allowBlank="1" showInputMessage="1" showErrorMessage="1" prompt="みなみおおどおりほんてん" sqref="N11" xr:uid="{CEC5F28C-A8F1-4C7C-B25B-324BB50441BD}"/>
    <dataValidation allowBlank="1" showInputMessage="1" showErrorMessage="1" prompt="くしろむさ" sqref="N12" xr:uid="{E82DAF75-0F7B-4FE0-A95B-5E425A048E4B}"/>
    <dataValidation allowBlank="1" showInputMessage="1" showErrorMessage="1" prompt="つるい" sqref="W13" xr:uid="{58FD11E3-7222-450B-AC7B-8E32ADFFA58A}"/>
    <dataValidation allowBlank="1" showInputMessage="1" showErrorMessage="1" prompt="とっとり" sqref="N14" xr:uid="{5D26AB07-FC3C-4E38-9264-9510FAA244A2}"/>
    <dataValidation allowBlank="1" showInputMessage="1" showErrorMessage="1" prompt="しらかば" sqref="E17" xr:uid="{0B5EDD86-17DA-48ED-9F95-3E55155C95F7}"/>
    <dataValidation allowBlank="1" showInputMessage="1" showErrorMessage="1" prompt="かいづかどおり" sqref="E16" xr:uid="{4607A733-7771-4C88-944E-560C61AA7A41}"/>
    <dataValidation allowBlank="1" showInputMessage="1" showErrorMessage="1" prompt="みはら" sqref="E15" xr:uid="{299C151D-7BB6-4ACE-BE77-3F4EB9CDB657}"/>
    <dataValidation allowBlank="1" showInputMessage="1" showErrorMessage="1" prompt="あけぼの" sqref="E19" xr:uid="{79FE6103-057D-4683-87C5-CF2E28DB7031}"/>
    <dataValidation allowBlank="1" showInputMessage="1" showErrorMessage="1" prompt="あしの" sqref="E14" xr:uid="{11CC7974-5EF8-4EFC-A643-AC5E6CDD8712}"/>
    <dataValidation allowBlank="1" showInputMessage="1" showErrorMessage="1" prompt="なかぞの" sqref="E13" xr:uid="{95CF7DBA-A9E6-41B2-8987-2CBD8641BCDE}"/>
    <dataValidation allowBlank="1" showInputMessage="1" showErrorMessage="1" prompt="きょうえい" sqref="E12" xr:uid="{FD616AEF-7580-4EA5-A53C-C85E78AF6999}"/>
    <dataValidation allowBlank="1" showInputMessage="1" showErrorMessage="1" prompt="しらぬか" sqref="W12" xr:uid="{29C2A2C8-672E-47E0-8D16-C2D1DFFC85F6}"/>
    <dataValidation allowBlank="1" showInputMessage="1" showErrorMessage="1" prompt="しょろ" sqref="W11" xr:uid="{95D22B2F-8C3F-4C81-B511-DE8A109C0603}"/>
    <dataValidation allowBlank="1" showInputMessage="1" showErrorMessage="1" prompt="ぼうよう" sqref="N13 E18" xr:uid="{DBC3F5DB-214C-454D-BD19-D20CE34BDDC4}"/>
    <dataValidation allowBlank="1" showInputMessage="1" showErrorMessage="1" prompt="おたのしけ" sqref="N15" xr:uid="{34CC69AB-45A1-4E2A-B2C8-77E9C9C61C4D}"/>
    <dataValidation allowBlank="1" showInputMessage="1" showErrorMessage="1" prompt="あかん" sqref="N20" xr:uid="{EF233190-A301-49B4-971C-00D4073D6A00}"/>
    <dataValidation allowBlank="1" showInputMessage="1" showErrorMessage="1" prompt="おんべつ" sqref="N19" xr:uid="{6131E80A-10B8-4335-BD13-3F544A631E84}"/>
    <dataValidation allowBlank="1" showInputMessage="1" showErrorMessage="1" prompt="べっぽ" sqref="E21" xr:uid="{DEFA864B-FCBD-4527-BF99-A609C9E082C6}"/>
    <dataValidation allowBlank="1" showInputMessage="1" showErrorMessage="1" prompt="かわゆ" sqref="W20" xr:uid="{9B818256-ECDF-473A-A51E-7C8A0F34D193}"/>
    <dataValidation allowBlank="1" showInputMessage="1" showErrorMessage="1" prompt="にじべつ" sqref="W17" xr:uid="{B7CA75FD-53D2-41C2-864A-07A3546996EA}"/>
    <dataValidation allowBlank="1" showInputMessage="1" showErrorMessage="1" prompt="いそぶんない" sqref="W16" xr:uid="{764665E9-A764-48CB-B43A-670843B4B7A6}"/>
    <dataValidation allowBlank="1" showInputMessage="1" showErrorMessage="1" prompt="しべちゃ" sqref="W15" xr:uid="{A9B5CEC6-0FCA-4926-99AD-490669BA736D}"/>
    <dataValidation allowBlank="1" showInputMessage="1" showErrorMessage="1" prompt="びるわ" sqref="W19" xr:uid="{D5E7DA88-EB19-435B-B74B-880595C3C895}"/>
    <dataValidation allowBlank="1" showInputMessage="1" showErrorMessage="1" prompt="てしかが" sqref="W18" xr:uid="{2CB0D142-1172-47B8-A317-8D6E492F97A6}"/>
    <dataValidation allowBlank="1" showInputMessage="1" showErrorMessage="1" prompt="とうろ" sqref="W14" xr:uid="{65795DC3-5B1E-48B5-A4DA-50A34AAE9C80}"/>
    <dataValidation allowBlank="1" showInputMessage="1" showErrorMessage="1" prompt="はまなか" sqref="W25" xr:uid="{900BFB06-95C4-4CCB-A9A4-AB7EBF921E46}"/>
    <dataValidation allowBlank="1" showInputMessage="1" showErrorMessage="1" prompt="あっけししてん" sqref="W23" xr:uid="{BDC5CC33-4787-4E76-8025-2D965549DFAE}"/>
    <dataValidation allowBlank="1" showInputMessage="1" showErrorMessage="1" prompt="あっけしほんてん" sqref="W22" xr:uid="{F3B2A8F3-E584-462A-BFC1-BFA13890C359}"/>
    <dataValidation allowBlank="1" showInputMessage="1" showErrorMessage="1" prompt="ちゃない" sqref="W24" xr:uid="{9A9FD5A9-12B8-48F3-AD2A-046BEDE50670}"/>
    <dataValidation allowBlank="1" showInputMessage="1" showErrorMessage="1" prompt="おぼろ" sqref="W21" xr:uid="{F1EC078A-C079-45BF-A2F3-3A3404DFCBC3}"/>
    <dataValidation allowBlank="1" showInputMessage="1" showErrorMessage="1" prompt="きりたっぷ" sqref="W26" xr:uid="{F98088CB-BC76-4C69-958D-CD2F34EB0C89}"/>
    <dataValidation allowBlank="1" showInputMessage="1" showErrorMessage="1" prompt="あべほんてん" sqref="E11" xr:uid="{950F590C-D36D-4A7D-904F-09B8092F8752}"/>
    <dataValidation allowBlank="1" showInputMessage="1" showErrorMessage="1" prompt="とおや" sqref="E20" xr:uid="{A38A0446-11D1-4C03-88D8-734B8B599A98}"/>
    <dataValidation allowBlank="1" showInputMessage="1" showErrorMessage="1" prompt="あかんこはん" sqref="N21" xr:uid="{8C6BD150-378D-4F49-AFB2-B1B5DADDB257}"/>
    <dataValidation allowBlank="1" showInputMessage="1" showErrorMessage="1" prompt="べつかい" sqref="AF16" xr:uid="{3C7E5164-3C7C-460E-9EDC-872536D31632}"/>
    <dataValidation allowBlank="1" showInputMessage="1" showErrorMessage="1" prompt="はなさき" sqref="AF15" xr:uid="{06DBD135-4238-4325-A2C6-BA1D386FB261}"/>
    <dataValidation allowBlank="1" showInputMessage="1" showErrorMessage="1" prompt="ねむろせいぶ" sqref="AF14" xr:uid="{08164DA7-9B8C-41A3-AD9B-D76191E713CD}"/>
    <dataValidation allowBlank="1" showInputMessage="1" showErrorMessage="1" prompt="ねむろとうぶ" sqref="AF13" xr:uid="{D6AFAE8A-E7FB-4DD9-A684-04572E1C2B05}"/>
    <dataValidation allowBlank="1" showInputMessage="1" showErrorMessage="1" prompt="おちいし" sqref="AF12" xr:uid="{9EBF8EEE-CD6F-4377-893D-61673BC99D5E}"/>
    <dataValidation allowBlank="1" showInputMessage="1" showErrorMessage="1" prompt="かみしゅんべつ" sqref="AF18" xr:uid="{04655F35-9509-4335-8E83-6116DA315824}"/>
    <dataValidation allowBlank="1" showInputMessage="1" showErrorMessage="1" prompt="なかしゅんべつ" sqref="AF17" xr:uid="{5DBA4FFB-79FC-4741-BF14-D07563D1E3E3}"/>
    <dataValidation allowBlank="1" showInputMessage="1" showErrorMessage="1" prompt="あっとこ" sqref="AF11" xr:uid="{350B459A-3795-41BB-83DA-C52D06CB689B}"/>
    <dataValidation allowBlank="1" showInputMessage="1" showErrorMessage="1" prompt="なかしべつ" sqref="AF21" xr:uid="{11F03014-DEEB-4CEF-BDF2-75661DEC10BA}"/>
    <dataValidation allowBlank="1" showInputMessage="1" showErrorMessage="1" prompt="にししゅんべつえきまえ" sqref="AF19" xr:uid="{7E592167-1625-48F5-920F-EF1D2EE1D7EA}"/>
    <dataValidation allowBlank="1" showInputMessage="1" showErrorMessage="1" prompt="けねべつ" sqref="AF20" xr:uid="{38A98F75-3F13-48D7-999A-FAC443D3150D}"/>
    <dataValidation allowBlank="1" showInputMessage="1" showErrorMessage="1" prompt="かわきた" sqref="AF23" xr:uid="{6581891C-CCBD-492C-9ADE-14E9A694DEF6}"/>
    <dataValidation allowBlank="1" showInputMessage="1" showErrorMessage="1" prompt="しべつ" sqref="AF24" xr:uid="{B73D3A6C-B7A1-4B43-8CB4-B9805A9B59A0}"/>
    <dataValidation allowBlank="1" showInputMessage="1" showErrorMessage="1" prompt="むさ" sqref="AF22" xr:uid="{B548357D-0610-4281-8C52-A20D2FC745B7}"/>
    <dataValidation allowBlank="1" showInputMessage="1" showErrorMessage="1" prompt="らうす" sqref="AF25" xr:uid="{9F805725-4B48-4530-843D-A11B93FCFDAC}"/>
    <dataValidation type="whole" errorStyle="information" allowBlank="1" showErrorMessage="1" errorTitle="定数オーバー" error="定数オーバーです。" sqref="P19:P21 Y24:Y26 G11:G21 AH23:AH25 AH11:AH21 Y12:Y22 P11:P12 P14:P15" xr:uid="{E5C0A2AC-EB23-4FDF-BB90-51526848C989}">
      <formula1>0</formula1>
      <formula2>F11</formula2>
    </dataValidation>
  </dataValidations>
  <hyperlinks>
    <hyperlink ref="AK5" location="表紙!A1" display="表紙へ戻る" xr:uid="{D6A40E20-E7E0-4327-8BB5-A1B9F25EEC0B}"/>
    <hyperlink ref="AK7:AL7" location="変更履歴!A1" display="変更履歴へ" xr:uid="{0A718EB3-5A86-4897-A99B-482CBC5254D4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5C5A4-C563-40CB-893E-EADCA1C48BF3}">
  <sheetPr>
    <pageSetUpPr fitToPage="1"/>
  </sheetPr>
  <dimension ref="A1:BH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5.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40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40" ht="18" customHeight="1">
      <c r="A2" s="540">
        <v>11</v>
      </c>
      <c r="B2" s="541"/>
      <c r="C2" s="542" t="s">
        <v>1567</v>
      </c>
      <c r="D2" s="543"/>
      <c r="E2" s="543"/>
      <c r="F2" s="543"/>
      <c r="G2" s="543"/>
      <c r="H2" s="151"/>
      <c r="I2" s="95"/>
      <c r="J2" s="758">
        <v>46054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40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40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1642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40" ht="24.75" customHeight="1" thickBot="1">
      <c r="A5" s="552"/>
      <c r="B5" s="553"/>
      <c r="C5" s="554"/>
      <c r="D5" s="1033" t="str">
        <f>表紙!E5</f>
        <v/>
      </c>
      <c r="E5" s="1034"/>
      <c r="F5" s="1035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40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40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F21</f>
        <v>0</v>
      </c>
      <c r="M7" s="764"/>
      <c r="N7" s="764"/>
      <c r="O7" s="763">
        <f>SUM(P11:P17,P21:P29,Y11:Y21,AH11:AH16)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40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40" ht="15.75" customHeight="1" thickBot="1">
      <c r="A9" s="117" t="s">
        <v>1659</v>
      </c>
      <c r="B9" s="117"/>
      <c r="C9" s="117"/>
      <c r="D9" s="117"/>
      <c r="E9" s="117"/>
      <c r="F9" s="117"/>
      <c r="G9" s="117"/>
      <c r="H9" s="117"/>
      <c r="I9" s="117"/>
      <c r="J9" s="117" t="s">
        <v>1568</v>
      </c>
      <c r="K9" s="117"/>
      <c r="L9" s="117"/>
      <c r="M9" s="117"/>
      <c r="N9" s="117"/>
      <c r="O9" s="181"/>
      <c r="P9" s="117"/>
      <c r="Q9" s="117"/>
      <c r="R9" s="117"/>
      <c r="S9" s="117" t="s">
        <v>1569</v>
      </c>
      <c r="T9" s="117"/>
      <c r="U9" s="117"/>
      <c r="V9" s="117"/>
      <c r="W9" s="117"/>
      <c r="X9" s="117"/>
      <c r="Y9" s="117"/>
      <c r="Z9" s="117"/>
      <c r="AA9" s="117"/>
      <c r="AB9" s="117" t="s">
        <v>1570</v>
      </c>
      <c r="AC9" s="117"/>
      <c r="AD9" s="117"/>
      <c r="AE9" s="117"/>
      <c r="AF9" s="117"/>
      <c r="AG9" s="117"/>
      <c r="AH9" s="117"/>
      <c r="AI9" s="117"/>
      <c r="AJ9" s="117"/>
    </row>
    <row r="10" spans="1:40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/>
      <c r="I10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/>
      <c r="AJ10" s="132"/>
    </row>
    <row r="11" spans="1:40" ht="15.75" customHeight="1">
      <c r="A11" s="1012" t="s">
        <v>1571</v>
      </c>
      <c r="B11" s="1013"/>
      <c r="C11" s="859">
        <v>47010</v>
      </c>
      <c r="D11" s="860"/>
      <c r="E11" s="465" t="s">
        <v>1572</v>
      </c>
      <c r="F11" s="1010" t="s">
        <v>1675</v>
      </c>
      <c r="G11" s="1011"/>
      <c r="H11"/>
      <c r="I11"/>
      <c r="J11" s="1024" t="s">
        <v>1573</v>
      </c>
      <c r="K11" s="1013"/>
      <c r="L11" s="852">
        <v>35020</v>
      </c>
      <c r="M11" s="853"/>
      <c r="N11" s="126" t="s">
        <v>1574</v>
      </c>
      <c r="O11" s="479">
        <v>205</v>
      </c>
      <c r="P11" s="167"/>
      <c r="Q11"/>
      <c r="R11" s="281"/>
      <c r="S11" s="1024" t="s">
        <v>1575</v>
      </c>
      <c r="T11" s="1013"/>
      <c r="U11" s="1031">
        <v>35240</v>
      </c>
      <c r="V11" s="1032"/>
      <c r="W11" s="329" t="s">
        <v>1576</v>
      </c>
      <c r="X11" s="479">
        <v>740</v>
      </c>
      <c r="Y11" s="249"/>
      <c r="Z11"/>
      <c r="AA11" s="132"/>
      <c r="AB11" s="1024" t="s">
        <v>1577</v>
      </c>
      <c r="AC11" s="1013"/>
      <c r="AD11" s="1031">
        <v>35140</v>
      </c>
      <c r="AE11" s="1032"/>
      <c r="AF11" s="329" t="s">
        <v>1578</v>
      </c>
      <c r="AG11" s="479">
        <v>360</v>
      </c>
      <c r="AH11" s="249"/>
      <c r="AI11"/>
      <c r="AJ11" s="132"/>
      <c r="AK11" s="132"/>
      <c r="AL11" s="132"/>
    </row>
    <row r="12" spans="1:40" ht="15.75" customHeight="1">
      <c r="A12" s="1014"/>
      <c r="B12" s="1015"/>
      <c r="C12" s="646">
        <v>47100</v>
      </c>
      <c r="D12" s="709"/>
      <c r="E12" s="323" t="s">
        <v>1671</v>
      </c>
      <c r="F12" s="262">
        <v>1010</v>
      </c>
      <c r="G12" s="466"/>
      <c r="H12"/>
      <c r="I12"/>
      <c r="J12" s="1027"/>
      <c r="K12" s="1015"/>
      <c r="L12" s="852">
        <v>35025</v>
      </c>
      <c r="M12" s="853"/>
      <c r="N12" s="126" t="s">
        <v>1580</v>
      </c>
      <c r="O12" s="195">
        <v>40</v>
      </c>
      <c r="P12" s="167"/>
      <c r="Q12"/>
      <c r="R12" s="281"/>
      <c r="S12" s="1023"/>
      <c r="T12" s="1017"/>
      <c r="U12" s="664">
        <v>35260</v>
      </c>
      <c r="V12" s="757"/>
      <c r="W12" s="426" t="s">
        <v>1581</v>
      </c>
      <c r="X12" s="970" t="s">
        <v>1661</v>
      </c>
      <c r="Y12" s="971"/>
      <c r="Z12"/>
      <c r="AA12" s="132"/>
      <c r="AB12" s="1023"/>
      <c r="AC12" s="1017"/>
      <c r="AD12" s="852">
        <v>35145</v>
      </c>
      <c r="AE12" s="853"/>
      <c r="AF12" s="196" t="s">
        <v>1582</v>
      </c>
      <c r="AG12" s="302">
        <v>15</v>
      </c>
      <c r="AH12" s="167"/>
      <c r="AI12"/>
      <c r="AJ12" s="132"/>
      <c r="AK12" s="132"/>
      <c r="AL12" s="132"/>
    </row>
    <row r="13" spans="1:40" ht="15.75" customHeight="1">
      <c r="A13" s="1014"/>
      <c r="B13" s="1015"/>
      <c r="C13" s="852">
        <v>47020</v>
      </c>
      <c r="D13" s="853"/>
      <c r="E13" s="176" t="s">
        <v>1579</v>
      </c>
      <c r="F13" s="306">
        <v>2235</v>
      </c>
      <c r="G13" s="173"/>
      <c r="H13"/>
      <c r="I13"/>
      <c r="J13" s="1027"/>
      <c r="K13" s="1015"/>
      <c r="L13" s="852">
        <v>35030</v>
      </c>
      <c r="M13" s="853"/>
      <c r="N13" s="126" t="s">
        <v>1584</v>
      </c>
      <c r="O13" s="195">
        <v>75</v>
      </c>
      <c r="P13" s="167"/>
      <c r="Q13"/>
      <c r="R13" s="281"/>
      <c r="S13" s="1037" t="s">
        <v>1585</v>
      </c>
      <c r="T13" s="1038"/>
      <c r="U13" s="852">
        <v>35210</v>
      </c>
      <c r="V13" s="853"/>
      <c r="W13" s="330" t="s">
        <v>1586</v>
      </c>
      <c r="X13" s="195">
        <v>275</v>
      </c>
      <c r="Y13" s="184"/>
      <c r="Z13"/>
      <c r="AA13" s="132"/>
      <c r="AB13" s="1037" t="s">
        <v>1587</v>
      </c>
      <c r="AC13" s="1038"/>
      <c r="AD13" s="852">
        <v>35150</v>
      </c>
      <c r="AE13" s="853"/>
      <c r="AF13" s="330" t="s">
        <v>1588</v>
      </c>
      <c r="AG13" s="301">
        <v>245</v>
      </c>
      <c r="AH13" s="184"/>
      <c r="AI13"/>
      <c r="AJ13" s="132"/>
      <c r="AK13" s="132"/>
      <c r="AL13" s="132"/>
      <c r="AN13" s="132"/>
    </row>
    <row r="14" spans="1:40" ht="15.75" customHeight="1">
      <c r="A14" s="1014"/>
      <c r="B14" s="1015"/>
      <c r="C14" s="852">
        <v>47040</v>
      </c>
      <c r="D14" s="853"/>
      <c r="E14" s="176" t="s">
        <v>1583</v>
      </c>
      <c r="F14" s="306">
        <v>3685</v>
      </c>
      <c r="G14" s="173"/>
      <c r="H14"/>
      <c r="I14"/>
      <c r="J14" s="1027"/>
      <c r="K14" s="1015"/>
      <c r="L14" s="664">
        <v>35040</v>
      </c>
      <c r="M14" s="757"/>
      <c r="N14" s="134" t="s">
        <v>1590</v>
      </c>
      <c r="O14" s="970" t="s">
        <v>1591</v>
      </c>
      <c r="P14" s="971"/>
      <c r="Q14"/>
      <c r="R14" s="281"/>
      <c r="S14" s="772" t="s">
        <v>1592</v>
      </c>
      <c r="T14" s="779"/>
      <c r="U14" s="852">
        <v>35170</v>
      </c>
      <c r="V14" s="853"/>
      <c r="W14" s="126" t="s">
        <v>1593</v>
      </c>
      <c r="X14" s="302">
        <v>45</v>
      </c>
      <c r="Y14" s="167"/>
      <c r="Z14"/>
      <c r="AA14" s="132"/>
      <c r="AB14" s="1037" t="s">
        <v>1594</v>
      </c>
      <c r="AC14" s="1038"/>
      <c r="AD14" s="852">
        <v>35420</v>
      </c>
      <c r="AE14" s="853"/>
      <c r="AF14" s="330" t="s">
        <v>1595</v>
      </c>
      <c r="AG14" s="301">
        <v>540</v>
      </c>
      <c r="AH14" s="184"/>
      <c r="AI14"/>
      <c r="AJ14" s="132"/>
      <c r="AK14" s="132"/>
      <c r="AL14" s="132"/>
      <c r="AN14" s="132"/>
    </row>
    <row r="15" spans="1:40" ht="15.75" customHeight="1">
      <c r="A15" s="1016"/>
      <c r="B15" s="1017"/>
      <c r="C15" s="852">
        <v>47050</v>
      </c>
      <c r="D15" s="853"/>
      <c r="E15" s="176" t="s">
        <v>1589</v>
      </c>
      <c r="F15" s="306">
        <v>3065</v>
      </c>
      <c r="G15" s="173"/>
      <c r="H15"/>
      <c r="I15"/>
      <c r="J15" s="1021" t="s">
        <v>1596</v>
      </c>
      <c r="K15" s="1022"/>
      <c r="L15" s="852">
        <v>35070</v>
      </c>
      <c r="M15" s="853"/>
      <c r="N15" s="126" t="s">
        <v>1598</v>
      </c>
      <c r="O15" s="195">
        <v>45</v>
      </c>
      <c r="P15" s="167"/>
      <c r="Q15"/>
      <c r="R15" s="281"/>
      <c r="S15" s="650"/>
      <c r="T15" s="651"/>
      <c r="U15" s="852">
        <v>35180</v>
      </c>
      <c r="V15" s="853"/>
      <c r="W15" s="330" t="s">
        <v>1599</v>
      </c>
      <c r="X15" s="301">
        <v>440</v>
      </c>
      <c r="Y15" s="184"/>
      <c r="Z15"/>
      <c r="AA15" s="132"/>
      <c r="AB15" s="1021" t="s">
        <v>1600</v>
      </c>
      <c r="AC15" s="1022"/>
      <c r="AD15" s="852">
        <v>35440</v>
      </c>
      <c r="AE15" s="853"/>
      <c r="AF15" s="330" t="s">
        <v>1601</v>
      </c>
      <c r="AG15" s="301">
        <v>70</v>
      </c>
      <c r="AH15" s="184"/>
      <c r="AI15"/>
      <c r="AJ15" s="132"/>
      <c r="AK15" s="132"/>
      <c r="AN15" s="132"/>
    </row>
    <row r="16" spans="1:40" ht="15.75" customHeight="1">
      <c r="A16" s="1004" t="s">
        <v>1596</v>
      </c>
      <c r="B16" s="1005"/>
      <c r="C16" s="1030">
        <v>47060</v>
      </c>
      <c r="D16" s="853"/>
      <c r="E16" s="176" t="s">
        <v>1597</v>
      </c>
      <c r="F16" s="306">
        <v>1290</v>
      </c>
      <c r="G16" s="173"/>
      <c r="H16"/>
      <c r="I16"/>
      <c r="J16" s="1027"/>
      <c r="K16" s="1015"/>
      <c r="L16" s="852">
        <v>35410</v>
      </c>
      <c r="M16" s="853"/>
      <c r="N16" s="126" t="s">
        <v>1603</v>
      </c>
      <c r="O16" s="195">
        <v>115</v>
      </c>
      <c r="P16" s="167"/>
      <c r="Q16"/>
      <c r="R16" s="132"/>
      <c r="S16" s="658"/>
      <c r="T16" s="659"/>
      <c r="U16" s="664">
        <v>35190</v>
      </c>
      <c r="V16" s="757"/>
      <c r="W16" s="183" t="s">
        <v>1604</v>
      </c>
      <c r="X16" s="970" t="s">
        <v>1660</v>
      </c>
      <c r="Y16" s="971"/>
      <c r="Z16"/>
      <c r="AA16" s="132"/>
      <c r="AB16" s="1036"/>
      <c r="AC16" s="1009"/>
      <c r="AD16" s="881">
        <v>35450</v>
      </c>
      <c r="AE16" s="882"/>
      <c r="AF16" s="182" t="s">
        <v>1605</v>
      </c>
      <c r="AG16" s="429">
        <v>695</v>
      </c>
      <c r="AH16" s="171"/>
      <c r="AI16"/>
      <c r="AJ16" s="132"/>
      <c r="AK16" s="132"/>
      <c r="AN16" s="132"/>
    </row>
    <row r="17" spans="1:60" ht="15.75" customHeight="1">
      <c r="A17" s="1006"/>
      <c r="B17" s="1007"/>
      <c r="C17" s="1028">
        <v>47070</v>
      </c>
      <c r="D17" s="1029"/>
      <c r="E17" s="176" t="s">
        <v>1602</v>
      </c>
      <c r="F17" s="306">
        <v>420</v>
      </c>
      <c r="G17" s="173"/>
      <c r="H17"/>
      <c r="I17"/>
      <c r="J17" s="1025" t="s">
        <v>1606</v>
      </c>
      <c r="K17" s="1026"/>
      <c r="L17" s="881">
        <v>35090</v>
      </c>
      <c r="M17" s="882"/>
      <c r="N17" s="169" t="s">
        <v>1608</v>
      </c>
      <c r="O17" s="201">
        <v>145</v>
      </c>
      <c r="P17" s="171"/>
      <c r="Q17"/>
      <c r="R17" s="132"/>
      <c r="S17" s="788" t="s">
        <v>1609</v>
      </c>
      <c r="T17" s="870"/>
      <c r="U17" s="852">
        <v>35280</v>
      </c>
      <c r="V17" s="853"/>
      <c r="W17" s="330" t="s">
        <v>1610</v>
      </c>
      <c r="X17" s="301">
        <v>790</v>
      </c>
      <c r="Y17" s="184"/>
      <c r="Z17"/>
      <c r="AA17" s="132"/>
      <c r="AI17"/>
      <c r="AJ17" s="132"/>
      <c r="AK17" s="132"/>
      <c r="AN17" s="132"/>
    </row>
    <row r="18" spans="1:60" ht="15.75" customHeight="1">
      <c r="A18" s="1016" t="s">
        <v>1606</v>
      </c>
      <c r="B18" s="1017"/>
      <c r="C18" s="895">
        <v>47080</v>
      </c>
      <c r="D18" s="1018"/>
      <c r="E18" s="176" t="s">
        <v>1607</v>
      </c>
      <c r="F18" s="306">
        <v>2620</v>
      </c>
      <c r="G18" s="173"/>
      <c r="H18"/>
      <c r="I18"/>
      <c r="J18" s="132"/>
      <c r="K18" s="132"/>
      <c r="L18" s="132"/>
      <c r="M18" s="132"/>
      <c r="N18" s="132"/>
      <c r="O18" s="132"/>
      <c r="P18" s="132"/>
      <c r="Q18"/>
      <c r="R18" s="281"/>
      <c r="S18" s="772" t="s">
        <v>1613</v>
      </c>
      <c r="T18" s="779"/>
      <c r="U18" s="852">
        <v>35290</v>
      </c>
      <c r="V18" s="853"/>
      <c r="W18" s="330" t="s">
        <v>1614</v>
      </c>
      <c r="X18" s="301">
        <v>910</v>
      </c>
      <c r="Y18" s="184"/>
      <c r="Z18"/>
      <c r="AA18" s="132"/>
      <c r="AI18"/>
      <c r="AJ18" s="132"/>
      <c r="AK18" s="132"/>
      <c r="AN18" s="132"/>
    </row>
    <row r="19" spans="1:60" ht="15.75" customHeight="1" thickBot="1">
      <c r="A19" s="1008" t="s">
        <v>1611</v>
      </c>
      <c r="B19" s="1009"/>
      <c r="C19" s="881">
        <v>47090</v>
      </c>
      <c r="D19" s="882"/>
      <c r="E19" s="182" t="s">
        <v>1612</v>
      </c>
      <c r="F19" s="306">
        <v>1565</v>
      </c>
      <c r="G19" s="173"/>
      <c r="H19"/>
      <c r="I19"/>
      <c r="J19" s="156" t="s">
        <v>1615</v>
      </c>
      <c r="K19" s="117"/>
      <c r="L19" s="117"/>
      <c r="M19" s="117"/>
      <c r="N19" s="117"/>
      <c r="O19" s="303"/>
      <c r="P19" s="208"/>
      <c r="Q19"/>
      <c r="R19" s="281"/>
      <c r="S19" s="650"/>
      <c r="T19" s="651"/>
      <c r="U19" s="661">
        <v>35300</v>
      </c>
      <c r="V19" s="662"/>
      <c r="W19" s="376" t="s">
        <v>1616</v>
      </c>
      <c r="X19" s="854" t="s">
        <v>1618</v>
      </c>
      <c r="Y19" s="855"/>
      <c r="Z19"/>
      <c r="AA19" s="132"/>
      <c r="AI19"/>
      <c r="AJ19" s="132"/>
      <c r="AK19" s="132"/>
      <c r="AN19" s="132"/>
    </row>
    <row r="20" spans="1:60" ht="15.75" customHeight="1" thickTop="1" thickBot="1">
      <c r="A20" s="174" t="s">
        <v>801</v>
      </c>
      <c r="B20" s="175"/>
      <c r="C20" s="175"/>
      <c r="D20" s="175"/>
      <c r="E20" s="244"/>
      <c r="F20" s="198">
        <f>SUM(F11:F19)</f>
        <v>15890</v>
      </c>
      <c r="G20" s="246"/>
      <c r="H20"/>
      <c r="I20"/>
      <c r="J20" s="686" t="s">
        <v>340</v>
      </c>
      <c r="K20" s="687"/>
      <c r="L20" s="701" t="s">
        <v>4</v>
      </c>
      <c r="M20" s="687"/>
      <c r="N20" s="159" t="s">
        <v>112</v>
      </c>
      <c r="O20" s="162" t="s">
        <v>341</v>
      </c>
      <c r="P20" s="163" t="s">
        <v>114</v>
      </c>
      <c r="Q20"/>
      <c r="R20" s="281"/>
      <c r="S20" s="658"/>
      <c r="T20" s="659"/>
      <c r="U20" s="664">
        <v>35310</v>
      </c>
      <c r="V20" s="757"/>
      <c r="W20" s="305" t="s">
        <v>1617</v>
      </c>
      <c r="X20" s="970" t="s">
        <v>1618</v>
      </c>
      <c r="Y20" s="971"/>
      <c r="Z20"/>
      <c r="AA20" s="132"/>
      <c r="AI20"/>
      <c r="AJ20" s="132"/>
      <c r="AK20" s="132"/>
    </row>
    <row r="21" spans="1:60" ht="15.75" customHeight="1" thickTop="1" thickBot="1">
      <c r="A21" s="298" t="s">
        <v>808</v>
      </c>
      <c r="B21" s="299"/>
      <c r="C21" s="299"/>
      <c r="D21" s="299"/>
      <c r="E21" s="300"/>
      <c r="F21" s="307">
        <f>SUM(G11:G19)</f>
        <v>0</v>
      </c>
      <c r="G21" s="199"/>
      <c r="H21"/>
      <c r="I21"/>
      <c r="J21" s="1024" t="s">
        <v>1619</v>
      </c>
      <c r="K21" s="1013"/>
      <c r="L21" s="1031">
        <v>35340</v>
      </c>
      <c r="M21" s="1032"/>
      <c r="N21" s="329" t="s">
        <v>1620</v>
      </c>
      <c r="O21" s="479">
        <v>195</v>
      </c>
      <c r="P21" s="249"/>
      <c r="Q21"/>
      <c r="R21" s="281"/>
      <c r="S21" s="805" t="s">
        <v>1621</v>
      </c>
      <c r="T21" s="806"/>
      <c r="U21" s="881">
        <v>35320</v>
      </c>
      <c r="V21" s="882"/>
      <c r="W21" s="182" t="s">
        <v>1622</v>
      </c>
      <c r="X21" s="428">
        <v>310</v>
      </c>
      <c r="Y21" s="171"/>
      <c r="Z21"/>
      <c r="AA21" s="132"/>
      <c r="AI21"/>
      <c r="AJ21" s="132"/>
      <c r="AK21" s="132"/>
    </row>
    <row r="22" spans="1:60" ht="15.75" customHeight="1" thickTop="1">
      <c r="A22" s="132"/>
      <c r="H22"/>
      <c r="I22"/>
      <c r="J22" s="1023"/>
      <c r="K22" s="1017"/>
      <c r="L22" s="852">
        <v>35350</v>
      </c>
      <c r="M22" s="853"/>
      <c r="N22" s="425" t="s">
        <v>1623</v>
      </c>
      <c r="O22" s="304">
        <v>735</v>
      </c>
      <c r="P22" s="184"/>
      <c r="Q22"/>
      <c r="R22" s="281"/>
      <c r="Z22"/>
      <c r="AA22" s="132"/>
      <c r="AI22"/>
      <c r="AJ22" s="132"/>
      <c r="AK22" s="132"/>
    </row>
    <row r="23" spans="1:60" ht="15.75" customHeight="1">
      <c r="A23" s="398"/>
      <c r="B23" s="398"/>
      <c r="C23" s="398"/>
      <c r="D23" s="398"/>
      <c r="E23" s="398"/>
      <c r="F23" s="398"/>
      <c r="G23" s="398"/>
      <c r="H23"/>
      <c r="I23"/>
      <c r="J23" s="1021" t="s">
        <v>1624</v>
      </c>
      <c r="K23" s="1022"/>
      <c r="L23" s="852">
        <v>35360</v>
      </c>
      <c r="M23" s="853"/>
      <c r="N23" s="425" t="s">
        <v>1625</v>
      </c>
      <c r="O23" s="304">
        <v>755</v>
      </c>
      <c r="P23" s="184"/>
      <c r="Q23"/>
      <c r="R23" s="281"/>
      <c r="Z23"/>
      <c r="AA23" s="132"/>
      <c r="AI23"/>
      <c r="AJ23" s="132"/>
      <c r="AK23" s="132"/>
    </row>
    <row r="24" spans="1:60" ht="15.75" customHeight="1">
      <c r="A24" s="342"/>
      <c r="B24" s="342"/>
      <c r="C24" s="342"/>
      <c r="D24" s="342"/>
      <c r="E24" s="342"/>
      <c r="F24" s="342"/>
      <c r="G24" s="342"/>
      <c r="H24"/>
      <c r="I24"/>
      <c r="J24" s="1023"/>
      <c r="K24" s="1017"/>
      <c r="L24" s="1019">
        <v>35375</v>
      </c>
      <c r="M24" s="1020"/>
      <c r="N24" s="426" t="s">
        <v>1626</v>
      </c>
      <c r="O24" s="970" t="s">
        <v>1627</v>
      </c>
      <c r="P24" s="971"/>
      <c r="Q24"/>
      <c r="R24" s="281"/>
      <c r="Z24"/>
      <c r="AA24" s="132"/>
      <c r="AI24"/>
      <c r="AJ24" s="132"/>
      <c r="AK24" s="132"/>
    </row>
    <row r="25" spans="1:60" ht="15.75" customHeight="1">
      <c r="H25"/>
      <c r="I25"/>
      <c r="J25" s="1021" t="s">
        <v>1628</v>
      </c>
      <c r="K25" s="1022"/>
      <c r="L25" s="895">
        <v>35380</v>
      </c>
      <c r="M25" s="1018"/>
      <c r="N25" s="338" t="s">
        <v>1629</v>
      </c>
      <c r="O25" s="304">
        <v>410</v>
      </c>
      <c r="P25" s="184"/>
      <c r="Q25"/>
      <c r="R25" s="281"/>
      <c r="S25" s="132"/>
      <c r="T25" s="132"/>
      <c r="U25" s="132"/>
      <c r="V25" s="132"/>
      <c r="W25" s="365"/>
      <c r="X25" s="365"/>
      <c r="Y25" s="365"/>
      <c r="Z25"/>
      <c r="AA25" s="132"/>
      <c r="AI25"/>
      <c r="AJ25" s="132"/>
      <c r="AK25" s="132"/>
    </row>
    <row r="26" spans="1:60" ht="15.75" customHeight="1">
      <c r="A26" s="132"/>
      <c r="B26" s="132"/>
      <c r="C26" s="132"/>
      <c r="D26" s="132"/>
      <c r="E26" s="117"/>
      <c r="F26" s="271"/>
      <c r="G26" s="208"/>
      <c r="H26"/>
      <c r="I26"/>
      <c r="J26" s="1023"/>
      <c r="K26" s="1017"/>
      <c r="L26" s="852">
        <v>35390</v>
      </c>
      <c r="M26" s="853"/>
      <c r="N26" s="137" t="s">
        <v>1630</v>
      </c>
      <c r="O26" s="308">
        <v>95</v>
      </c>
      <c r="P26" s="184"/>
      <c r="Q26"/>
      <c r="R26" s="281"/>
      <c r="S26" s="132"/>
      <c r="T26" s="132"/>
      <c r="U26" s="132"/>
      <c r="V26" s="132"/>
      <c r="W26" s="366"/>
      <c r="X26" s="365"/>
      <c r="Y26" s="367"/>
      <c r="Z26"/>
      <c r="AA26" s="132"/>
      <c r="AI26"/>
      <c r="AJ26" s="132"/>
      <c r="AK26" s="132"/>
    </row>
    <row r="27" spans="1:60" ht="15.75" customHeight="1">
      <c r="A27" s="132"/>
      <c r="B27" s="132"/>
      <c r="C27" s="132"/>
      <c r="D27" s="132"/>
      <c r="E27" s="117"/>
      <c r="F27" s="271"/>
      <c r="G27" s="208"/>
      <c r="H27"/>
      <c r="I27"/>
      <c r="J27" s="1021" t="s">
        <v>1631</v>
      </c>
      <c r="K27" s="1022"/>
      <c r="L27" s="852">
        <v>35100</v>
      </c>
      <c r="M27" s="853"/>
      <c r="N27" s="176" t="s">
        <v>1632</v>
      </c>
      <c r="O27" s="308">
        <v>135</v>
      </c>
      <c r="P27" s="167"/>
      <c r="Q27"/>
      <c r="R27" s="281"/>
      <c r="S27" s="95"/>
      <c r="T27" s="95"/>
      <c r="U27" s="95"/>
      <c r="V27" s="95"/>
      <c r="W27" s="353"/>
      <c r="X27" s="369"/>
      <c r="Y27" s="370"/>
      <c r="Z27"/>
      <c r="AA27" s="132"/>
      <c r="AI27"/>
      <c r="AJ27" s="132"/>
      <c r="AK27" s="132"/>
    </row>
    <row r="28" spans="1:60" ht="15.75" customHeight="1">
      <c r="A28" s="132"/>
      <c r="B28" s="132"/>
      <c r="C28" s="132"/>
      <c r="D28" s="132"/>
      <c r="E28" s="117"/>
      <c r="F28" s="271"/>
      <c r="G28" s="208"/>
      <c r="H28"/>
      <c r="I28"/>
      <c r="J28" s="1023"/>
      <c r="K28" s="1017"/>
      <c r="L28" s="852">
        <v>35110</v>
      </c>
      <c r="M28" s="853"/>
      <c r="N28" s="424" t="s">
        <v>1633</v>
      </c>
      <c r="O28" s="304">
        <v>395</v>
      </c>
      <c r="P28" s="184"/>
      <c r="Q28"/>
      <c r="R28" s="281"/>
      <c r="S28" s="132"/>
      <c r="T28" s="132"/>
      <c r="U28" s="132"/>
      <c r="V28" s="132"/>
      <c r="W28" s="353"/>
      <c r="X28" s="369"/>
      <c r="Y28" s="342"/>
      <c r="Z28"/>
      <c r="AA28" s="132"/>
      <c r="AB28" s="342"/>
      <c r="AC28" s="342"/>
      <c r="AD28" s="342"/>
      <c r="AE28" s="342"/>
      <c r="AI28"/>
      <c r="AJ28" s="132"/>
      <c r="AK28" s="117"/>
      <c r="AL28" s="117"/>
      <c r="AM28" s="117"/>
      <c r="AN28" s="132"/>
      <c r="AO28" s="117"/>
      <c r="AP28" s="271"/>
      <c r="AQ28" s="208"/>
      <c r="AR28" s="132"/>
      <c r="AS28" s="132"/>
      <c r="AT28" s="132"/>
      <c r="AU28" s="132"/>
      <c r="AV28" s="132"/>
      <c r="AW28" s="132"/>
      <c r="AX28" s="132"/>
      <c r="AY28" s="132"/>
      <c r="AZ28" s="132"/>
      <c r="BA28" s="200"/>
      <c r="BB28" s="200"/>
      <c r="BC28" s="132"/>
      <c r="BD28" s="132"/>
      <c r="BE28" s="132"/>
      <c r="BF28" s="132"/>
      <c r="BG28" s="117"/>
      <c r="BH28" s="271"/>
    </row>
    <row r="29" spans="1:60" ht="15.75" customHeight="1">
      <c r="A29" s="132"/>
      <c r="B29" s="132"/>
      <c r="C29" s="132"/>
      <c r="D29" s="132"/>
      <c r="E29" s="117"/>
      <c r="F29" s="132"/>
      <c r="G29" s="132"/>
      <c r="H29"/>
      <c r="I29"/>
      <c r="J29" s="1025" t="s">
        <v>1634</v>
      </c>
      <c r="K29" s="1026"/>
      <c r="L29" s="881">
        <v>35120</v>
      </c>
      <c r="M29" s="882"/>
      <c r="N29" s="427" t="s">
        <v>1635</v>
      </c>
      <c r="O29" s="428">
        <v>465</v>
      </c>
      <c r="P29" s="171"/>
      <c r="Q29"/>
      <c r="R29" s="281"/>
      <c r="S29" s="132"/>
      <c r="T29" s="132"/>
      <c r="U29" s="132"/>
      <c r="V29" s="132"/>
      <c r="W29" s="353"/>
      <c r="X29" s="369"/>
      <c r="Y29" s="371"/>
      <c r="Z29"/>
      <c r="AA29" s="132"/>
      <c r="AB29" s="342"/>
      <c r="AC29" s="342"/>
      <c r="AD29" s="342"/>
      <c r="AE29" s="342"/>
      <c r="AI29"/>
      <c r="AJ29" s="132"/>
      <c r="AK29" s="117"/>
      <c r="AL29" s="117"/>
      <c r="AM29" s="117"/>
      <c r="AN29" s="132"/>
      <c r="AO29" s="117"/>
      <c r="AP29" s="271"/>
      <c r="AQ29" s="276"/>
      <c r="AR29" s="132"/>
      <c r="AS29" s="132"/>
      <c r="AT29" s="132"/>
      <c r="AU29" s="132"/>
      <c r="AV29" s="132"/>
      <c r="AW29" s="132"/>
      <c r="AX29" s="117"/>
      <c r="AY29" s="271"/>
      <c r="AZ29" s="276"/>
      <c r="BA29" s="200"/>
      <c r="BB29" s="200"/>
      <c r="BC29" s="132"/>
      <c r="BD29" s="132"/>
      <c r="BE29" s="132"/>
      <c r="BF29" s="132"/>
      <c r="BG29" s="117"/>
      <c r="BH29" s="271"/>
    </row>
    <row r="30" spans="1:60" ht="15.75" customHeight="1">
      <c r="A30" s="132"/>
      <c r="B30" s="132"/>
      <c r="C30" s="132"/>
      <c r="D30" s="132"/>
      <c r="E30" s="117"/>
      <c r="F30" s="132"/>
      <c r="G30" s="132"/>
      <c r="H30"/>
      <c r="I30"/>
      <c r="J30" s="132"/>
      <c r="K30" s="132"/>
      <c r="L30" s="132"/>
      <c r="M30" s="132"/>
      <c r="N30" s="117"/>
      <c r="O30" s="132"/>
      <c r="P30" s="132"/>
      <c r="Q30"/>
      <c r="R30" s="281"/>
      <c r="S30" s="132"/>
      <c r="T30" s="132"/>
      <c r="U30" s="132"/>
      <c r="V30" s="132"/>
      <c r="W30" s="353"/>
      <c r="X30" s="365"/>
      <c r="Y30" s="365"/>
      <c r="Z30"/>
      <c r="AA30" s="132"/>
      <c r="AB30" s="342"/>
      <c r="AC30" s="342"/>
      <c r="AD30" s="342"/>
      <c r="AE30" s="342"/>
      <c r="AI30"/>
      <c r="AJ30" s="132"/>
      <c r="AK30" s="117"/>
    </row>
    <row r="31" spans="1:60" ht="15.75" customHeight="1">
      <c r="A31" s="132"/>
      <c r="B31" s="132"/>
      <c r="C31" s="132"/>
      <c r="D31" s="132"/>
      <c r="E31" s="117"/>
      <c r="F31" s="132"/>
      <c r="G31" s="132"/>
      <c r="H31"/>
      <c r="I31"/>
      <c r="J31" s="132"/>
      <c r="K31" s="132"/>
      <c r="L31" s="132"/>
      <c r="M31" s="132"/>
      <c r="N31" s="117"/>
      <c r="O31" s="132"/>
      <c r="P31" s="132"/>
      <c r="Q31"/>
      <c r="R31" s="281"/>
      <c r="S31" s="132"/>
      <c r="T31" s="132"/>
      <c r="U31" s="132"/>
      <c r="V31" s="132"/>
      <c r="W31" s="353"/>
      <c r="X31" s="365"/>
      <c r="Y31" s="365"/>
      <c r="Z31"/>
      <c r="AA31" s="132"/>
      <c r="AB31" s="342"/>
      <c r="AC31" s="342"/>
      <c r="AD31" s="342"/>
      <c r="AE31" s="342"/>
      <c r="AI31"/>
      <c r="AJ31" s="132"/>
      <c r="AK31" s="117"/>
    </row>
    <row r="32" spans="1:60" ht="15.75" customHeight="1">
      <c r="H32"/>
      <c r="I32"/>
      <c r="J32" s="132"/>
      <c r="K32" s="132"/>
      <c r="L32" s="132"/>
      <c r="M32" s="132"/>
      <c r="N32" s="117"/>
      <c r="O32" s="132"/>
      <c r="P32" s="132"/>
      <c r="Q32"/>
      <c r="R32" s="132"/>
      <c r="S32"/>
      <c r="W32" s="342"/>
      <c r="X32" s="342"/>
      <c r="Y32" s="342"/>
      <c r="Z32"/>
      <c r="AA32" s="365"/>
      <c r="AB32" s="342"/>
      <c r="AC32" s="342"/>
      <c r="AD32" s="342"/>
      <c r="AE32" s="342"/>
      <c r="AF32" s="342"/>
      <c r="AI32"/>
      <c r="AJ32" s="132"/>
      <c r="AK32" s="117"/>
    </row>
    <row r="33" spans="1:38" ht="15.75" customHeight="1">
      <c r="H33"/>
      <c r="I33"/>
      <c r="J33" s="132"/>
      <c r="K33" s="132"/>
      <c r="L33" s="132"/>
      <c r="M33" s="132"/>
      <c r="N33" s="317"/>
      <c r="O33" s="317"/>
      <c r="P33" s="317"/>
      <c r="Q33"/>
      <c r="R33" s="95"/>
      <c r="S33" s="132"/>
      <c r="T33" s="132"/>
      <c r="U33" s="132"/>
      <c r="V33" s="132"/>
      <c r="W33" s="117"/>
      <c r="X33" s="271"/>
      <c r="Z33"/>
      <c r="AA33" s="368"/>
      <c r="AB33" s="365"/>
      <c r="AC33" s="365"/>
      <c r="AD33" s="365"/>
      <c r="AE33" s="365"/>
      <c r="AF33" s="342"/>
      <c r="AI33"/>
      <c r="AJ33" s="132"/>
      <c r="AK33" s="117"/>
    </row>
    <row r="34" spans="1:38" ht="15.75" customHeight="1">
      <c r="H34"/>
      <c r="I34"/>
      <c r="J34" s="132"/>
      <c r="K34" s="132"/>
      <c r="L34" s="132"/>
      <c r="M34" s="132"/>
      <c r="N34" s="132"/>
      <c r="O34" s="132"/>
      <c r="P34" s="132"/>
      <c r="Q34"/>
      <c r="R34" s="95"/>
      <c r="S34" s="95"/>
      <c r="T34" s="95"/>
      <c r="U34" s="95"/>
      <c r="V34" s="95"/>
      <c r="W34" s="95"/>
      <c r="X34" s="95"/>
      <c r="Y34" s="95"/>
      <c r="Z34"/>
      <c r="AA34" s="353"/>
      <c r="AB34" s="365"/>
      <c r="AC34" s="365"/>
      <c r="AD34" s="365"/>
      <c r="AE34" s="365"/>
      <c r="AF34" s="342"/>
      <c r="AI34"/>
      <c r="AJ34" s="132"/>
      <c r="AK34" s="117"/>
    </row>
    <row r="35" spans="1:38" ht="15.75" customHeight="1">
      <c r="H35"/>
      <c r="I35"/>
      <c r="J35" s="346"/>
      <c r="K35" s="346"/>
      <c r="L35" s="346"/>
      <c r="M35" s="346"/>
      <c r="N35" s="346"/>
      <c r="O35" s="347"/>
      <c r="P35" s="348"/>
      <c r="Q35"/>
      <c r="R35" s="132"/>
      <c r="Z35"/>
      <c r="AA35" s="342"/>
      <c r="AB35" s="342"/>
      <c r="AC35" s="342"/>
      <c r="AD35" s="342"/>
      <c r="AE35" s="365"/>
      <c r="AF35" s="342"/>
      <c r="AI35"/>
      <c r="AJ35" s="132"/>
      <c r="AK35" s="132"/>
    </row>
    <row r="36" spans="1:38" ht="15.75" customHeight="1">
      <c r="H36"/>
      <c r="I36"/>
      <c r="Q36"/>
      <c r="R36" s="200"/>
      <c r="Z36"/>
      <c r="AA36" s="372"/>
      <c r="AF36" s="342"/>
      <c r="AI36"/>
      <c r="AJ36" s="132"/>
      <c r="AK36" s="132"/>
    </row>
    <row r="37" spans="1:38" ht="15.75" hidden="1" customHeight="1">
      <c r="H37"/>
      <c r="I37"/>
      <c r="Q37"/>
      <c r="R37" s="200"/>
      <c r="S37" s="95"/>
      <c r="T37" s="95"/>
      <c r="U37" s="132"/>
      <c r="V37" s="132"/>
      <c r="W37" s="117"/>
      <c r="X37" s="117"/>
      <c r="Y37" s="117"/>
      <c r="Z37"/>
      <c r="AA37" s="372"/>
      <c r="AB37" s="132"/>
      <c r="AC37" s="132"/>
      <c r="AD37" s="132"/>
      <c r="AE37" s="132"/>
      <c r="AF37" s="365"/>
      <c r="AG37" s="132"/>
      <c r="AH37" s="132"/>
      <c r="AI37" s="132"/>
      <c r="AJ37" s="132"/>
      <c r="AK37" s="132"/>
      <c r="AL37" s="132"/>
    </row>
    <row r="38" spans="1:38" ht="15.75" hidden="1" customHeight="1">
      <c r="B38" s="95"/>
      <c r="C38" s="95"/>
      <c r="D38" s="95"/>
      <c r="E38" s="95"/>
      <c r="F38" s="95"/>
      <c r="G38" s="95"/>
      <c r="H38"/>
      <c r="I38"/>
      <c r="J38" s="95"/>
      <c r="K38" s="95"/>
      <c r="L38" s="95"/>
      <c r="M38" s="95"/>
      <c r="N38" s="95"/>
      <c r="O38" s="95"/>
      <c r="P38" s="95"/>
      <c r="Q38"/>
      <c r="R38" s="200"/>
      <c r="S38" s="132"/>
      <c r="T38" s="132"/>
      <c r="U38" s="95"/>
      <c r="V38" s="95"/>
      <c r="W38" s="132"/>
      <c r="X38" s="132"/>
      <c r="Y38" s="132"/>
      <c r="Z38"/>
      <c r="AA38" s="372"/>
      <c r="AE38" s="132"/>
      <c r="AF38" s="365"/>
      <c r="AG38" s="132"/>
      <c r="AH38" s="132"/>
      <c r="AI38" s="132"/>
      <c r="AJ38" s="132"/>
      <c r="AK38" s="132"/>
      <c r="AL38" s="132"/>
    </row>
    <row r="39" spans="1:38" ht="15.75" customHeight="1">
      <c r="H39"/>
      <c r="I39"/>
      <c r="J39" s="95"/>
      <c r="K39" s="95"/>
      <c r="L39" s="95"/>
      <c r="M39" s="95"/>
      <c r="N39" s="95"/>
      <c r="O39" s="95"/>
      <c r="P39" s="95"/>
      <c r="Q39"/>
      <c r="R39" s="316"/>
      <c r="Z39"/>
      <c r="AA39" s="342"/>
      <c r="AE39" s="95"/>
      <c r="AF39" s="365"/>
      <c r="AG39" s="132"/>
      <c r="AH39" s="132"/>
      <c r="AI39" s="132"/>
      <c r="AJ39" s="132"/>
      <c r="AK39" s="132"/>
      <c r="AL39" s="132"/>
    </row>
    <row r="40" spans="1:38" ht="15.75" customHeight="1">
      <c r="I40" s="132"/>
      <c r="Q40" s="200"/>
      <c r="R40" s="200"/>
      <c r="Z40"/>
      <c r="AB40" s="95"/>
      <c r="AC40" s="95"/>
      <c r="AD40" s="95"/>
      <c r="AE40" s="95"/>
      <c r="AF40" s="255"/>
      <c r="AG40" s="130"/>
      <c r="AH40" s="25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Z41" s="281"/>
      <c r="AA41" s="95"/>
      <c r="AB41" s="95"/>
      <c r="AC41" s="95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65" customHeight="1">
      <c r="A43" s="142" t="s">
        <v>326</v>
      </c>
      <c r="I43" s="95"/>
      <c r="Q43" s="95"/>
      <c r="R43" s="95"/>
      <c r="AF43" s="402" t="s">
        <v>1566</v>
      </c>
      <c r="AG43" s="403"/>
      <c r="AH43" s="407">
        <f>F20</f>
        <v>15890</v>
      </c>
      <c r="AI43" s="132"/>
      <c r="AJ43" s="132"/>
      <c r="AK43" s="132"/>
      <c r="AL43" s="132"/>
    </row>
    <row r="44" spans="1:38" ht="15.75" customHeight="1">
      <c r="A44" s="142" t="s">
        <v>1636</v>
      </c>
      <c r="H44" s="95"/>
      <c r="I44" s="95"/>
      <c r="Q44" s="95"/>
      <c r="R44" s="95"/>
      <c r="Z44" s="95"/>
      <c r="AA44" s="95"/>
      <c r="AF44" s="404" t="s">
        <v>503</v>
      </c>
      <c r="AG44" s="412"/>
      <c r="AH44" s="408">
        <f>SUM(O11:O17,O21:O29,X11:X21,AG11:AG16)</f>
        <v>9245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Z45" s="95"/>
      <c r="AA45" s="95"/>
      <c r="AF45" s="189" t="s">
        <v>331</v>
      </c>
      <c r="AG45" s="190"/>
      <c r="AH45" s="215">
        <f>SUM(AH43:AH44)</f>
        <v>25135</v>
      </c>
      <c r="AI45" s="95"/>
      <c r="AJ45" s="95"/>
      <c r="AK45" s="95"/>
      <c r="AL45" s="95"/>
    </row>
    <row r="46" spans="1:38" ht="15.75" customHeight="1">
      <c r="A46" s="142" t="s">
        <v>1699</v>
      </c>
      <c r="AF46" s="95"/>
      <c r="AG46" s="95"/>
      <c r="AH46" s="95"/>
      <c r="AI46" s="95"/>
      <c r="AJ46" s="95"/>
      <c r="AK46" s="95"/>
      <c r="AL46" s="95"/>
    </row>
    <row r="47" spans="1:38" ht="12" customHeight="1">
      <c r="AH47" s="118"/>
    </row>
  </sheetData>
  <sheetProtection algorithmName="SHA-512" hashValue="UEUIqydo2cxU/azJoID8W0Vg/40wETUE8YNst/viiXYc8g57WRuFLibKYpMhqN+QGvUxiW9XGHig3jGvB43bqg==" saltValue="/rhwnP2iihNmhtKPyFsKhw==" spinCount="100000" sheet="1" scenarios="1" formatCells="0" autoFilter="0"/>
  <protectedRanges>
    <protectedRange sqref="AF40:AH40" name="範囲1"/>
    <protectedRange sqref="Y27" name="範囲1_1"/>
  </protectedRanges>
  <mergeCells count="117">
    <mergeCell ref="X19:Y19"/>
    <mergeCell ref="O24:P24"/>
    <mergeCell ref="L22:M22"/>
    <mergeCell ref="AD13:AE13"/>
    <mergeCell ref="L14:M14"/>
    <mergeCell ref="O14:P14"/>
    <mergeCell ref="AD15:AE15"/>
    <mergeCell ref="AD14:AE14"/>
    <mergeCell ref="AD12:AE12"/>
    <mergeCell ref="S11:T12"/>
    <mergeCell ref="U15:V15"/>
    <mergeCell ref="U14:V14"/>
    <mergeCell ref="U13:V13"/>
    <mergeCell ref="L11:M11"/>
    <mergeCell ref="AD11:AE11"/>
    <mergeCell ref="AB15:AC16"/>
    <mergeCell ref="AB14:AC14"/>
    <mergeCell ref="AB13:AC13"/>
    <mergeCell ref="AB11:AC12"/>
    <mergeCell ref="U12:V12"/>
    <mergeCell ref="U11:V11"/>
    <mergeCell ref="S14:T16"/>
    <mergeCell ref="S13:T13"/>
    <mergeCell ref="X16:Y16"/>
    <mergeCell ref="X12:Y12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V7:W7"/>
    <mergeCell ref="X7:AA7"/>
    <mergeCell ref="AB7:AH7"/>
    <mergeCell ref="C11:D11"/>
    <mergeCell ref="X5:Z5"/>
    <mergeCell ref="AA5:AC5"/>
    <mergeCell ref="AD5:AG5"/>
    <mergeCell ref="G6:K6"/>
    <mergeCell ref="L6:N6"/>
    <mergeCell ref="O6:P6"/>
    <mergeCell ref="AB6:AH6"/>
    <mergeCell ref="AK5:AL5"/>
    <mergeCell ref="X4:Z4"/>
    <mergeCell ref="AA4:AC4"/>
    <mergeCell ref="AD4:AG4"/>
    <mergeCell ref="X6:AA6"/>
    <mergeCell ref="A2:B2"/>
    <mergeCell ref="C2:G2"/>
    <mergeCell ref="J2:M2"/>
    <mergeCell ref="O2:W2"/>
    <mergeCell ref="G4:T4"/>
    <mergeCell ref="U4:W4"/>
    <mergeCell ref="G5:T5"/>
    <mergeCell ref="U5:W5"/>
    <mergeCell ref="D6:F6"/>
    <mergeCell ref="A5:C5"/>
    <mergeCell ref="D5:F5"/>
    <mergeCell ref="D4:F4"/>
    <mergeCell ref="R6:U6"/>
    <mergeCell ref="V6:W6"/>
    <mergeCell ref="X20:Y20"/>
    <mergeCell ref="AD16:AE16"/>
    <mergeCell ref="S21:T21"/>
    <mergeCell ref="S18:T20"/>
    <mergeCell ref="S17:T17"/>
    <mergeCell ref="C19:D19"/>
    <mergeCell ref="C18:D18"/>
    <mergeCell ref="C17:D17"/>
    <mergeCell ref="C16:D16"/>
    <mergeCell ref="J17:K17"/>
    <mergeCell ref="J15:K16"/>
    <mergeCell ref="L17:M17"/>
    <mergeCell ref="U17:V17"/>
    <mergeCell ref="U18:V18"/>
    <mergeCell ref="U16:V16"/>
    <mergeCell ref="L16:M16"/>
    <mergeCell ref="J20:K20"/>
    <mergeCell ref="L20:M20"/>
    <mergeCell ref="U20:V20"/>
    <mergeCell ref="U21:V21"/>
    <mergeCell ref="U19:V19"/>
    <mergeCell ref="L21:M21"/>
    <mergeCell ref="C15:D15"/>
    <mergeCell ref="L15:M15"/>
    <mergeCell ref="A16:B17"/>
    <mergeCell ref="A19:B19"/>
    <mergeCell ref="F11:G11"/>
    <mergeCell ref="C12:D12"/>
    <mergeCell ref="A11:B15"/>
    <mergeCell ref="L29:M29"/>
    <mergeCell ref="L28:M28"/>
    <mergeCell ref="L27:M27"/>
    <mergeCell ref="L26:M26"/>
    <mergeCell ref="L25:M25"/>
    <mergeCell ref="L24:M24"/>
    <mergeCell ref="A18:B18"/>
    <mergeCell ref="J27:K28"/>
    <mergeCell ref="J25:K26"/>
    <mergeCell ref="J23:K24"/>
    <mergeCell ref="J21:K22"/>
    <mergeCell ref="J29:K29"/>
    <mergeCell ref="L23:M23"/>
    <mergeCell ref="L12:M12"/>
    <mergeCell ref="L13:M13"/>
    <mergeCell ref="J11:K14"/>
    <mergeCell ref="C14:D14"/>
    <mergeCell ref="C13:D13"/>
  </mergeCells>
  <phoneticPr fontId="5"/>
  <dataValidations count="44">
    <dataValidation allowBlank="1" showInputMessage="1" showErrorMessage="1" prompt="あいこく" sqref="N12" xr:uid="{AED70502-38F2-47FC-B08C-5FEAA2854BE4}"/>
    <dataValidation allowBlank="1" showInputMessage="1" showErrorMessage="1" prompt="かみさつない" sqref="AF12" xr:uid="{F6375FBB-B81A-4047-8627-A75269285C4B}"/>
    <dataValidation allowBlank="1" showInputMessage="1" showErrorMessage="1" prompt="たいき" sqref="AF14" xr:uid="{2361DE9E-E21C-42AF-8181-8818BE559818}"/>
    <dataValidation allowBlank="1" showInputMessage="1" showErrorMessage="1" prompt="なかさつない" sqref="AF11" xr:uid="{E987AE09-46AE-4C13-8958-BEE2736844A9}"/>
    <dataValidation allowBlank="1" showInputMessage="1" showErrorMessage="1" prompt="いけだ" sqref="W11" xr:uid="{362FAA82-9948-4E81-A5F1-91BA68568D59}"/>
    <dataValidation allowBlank="1" showInputMessage="1" showErrorMessage="1" prompt="こまば" sqref="N17" xr:uid="{0D8B3552-8372-4025-9FA1-68EFE4E73C5E}"/>
    <dataValidation allowBlank="1" showInputMessage="1" showErrorMessage="1" prompt="ちゅうるい" sqref="N16" xr:uid="{6274DC4F-9B20-40AA-B33D-86D7D004A7A7}"/>
    <dataValidation allowBlank="1" showInputMessage="1" showErrorMessage="1" prompt="ひろの" sqref="N14" xr:uid="{C428409B-B838-4928-9A08-609E15A12A9D}"/>
    <dataValidation allowBlank="1" showInputMessage="1" showErrorMessage="1" prompt="きよかわ" sqref="N13" xr:uid="{A1953A5C-FFC2-48C5-9E86-6D68B3D56D2B}"/>
    <dataValidation allowBlank="1" showInputMessage="1" showErrorMessage="1" prompt="たいしょう" sqref="N11" xr:uid="{C3B00DC2-C8DD-4821-BD08-F29AEA1AE69D}"/>
    <dataValidation allowBlank="1" showInputMessage="1" showErrorMessage="1" prompt="おびひろほくぶ" sqref="E13" xr:uid="{7CF7A0FC-3342-4A70-BC57-8FB98A3008B5}"/>
    <dataValidation allowBlank="1" showInputMessage="1" showErrorMessage="1" prompt="おびひろちゅうおう" sqref="E11" xr:uid="{F4587A1E-0CF5-417C-86E2-04B8456A2392}"/>
    <dataValidation allowBlank="1" showInputMessage="1" showErrorMessage="1" prompt="ぬかない" sqref="N15" xr:uid="{1C1BC265-2AB0-44FB-AB5E-D668C98C0CAC}"/>
    <dataValidation allowBlank="1" showInputMessage="1" showErrorMessage="1" prompt="さらべつ" sqref="AF13" xr:uid="{B262EE1E-0B32-4DF0-A744-DA1AF0504989}"/>
    <dataValidation allowBlank="1" showInputMessage="1" showErrorMessage="1" prompt="みかげ" sqref="N21" xr:uid="{6C4A6915-B96F-474D-8907-86BE0BA98F6E}"/>
    <dataValidation allowBlank="1" showInputMessage="1" showErrorMessage="1" prompt="かみしほろ" sqref="N29" xr:uid="{D69AED3F-BE73-4EB8-9EB5-E64DF993A5FE}"/>
    <dataValidation allowBlank="1" showInputMessage="1" showErrorMessage="1" prompt="しほろ" sqref="N28" xr:uid="{468B56CE-ECA8-4715-B474-4FA1C8780461}"/>
    <dataValidation allowBlank="1" showInputMessage="1" showErrorMessage="1" prompt="なかしほろ" sqref="N27" xr:uid="{01F71A41-2755-42B4-9A7E-578DB8FB7849}"/>
    <dataValidation allowBlank="1" showInputMessage="1" showErrorMessage="1" prompt="しかおい" sqref="N25" xr:uid="{6C4F044E-A389-4D84-991C-D591AD70B738}"/>
    <dataValidation allowBlank="1" showInputMessage="1" showErrorMessage="1" prompt="しみず" sqref="N22" xr:uid="{BCB225F1-1DDF-4CE5-8968-33B6EA278981}"/>
    <dataValidation allowBlank="1" showInputMessage="1" showErrorMessage="1" prompt="しんとく" sqref="N23" xr:uid="{DAFFCA16-BC0E-4748-A939-3B70A9407404}"/>
    <dataValidation allowBlank="1" showInputMessage="1" showErrorMessage="1" prompt="うりまく" sqref="N26" xr:uid="{4E59282C-4F64-4614-9555-DE6E72A8E0B3}"/>
    <dataValidation allowBlank="1" showInputMessage="1" showErrorMessage="1" prompt="くったり" sqref="N24" xr:uid="{DFC75526-7D52-42BF-B8F9-3E444010A62A}"/>
    <dataValidation allowBlank="1" showInputMessage="1" showErrorMessage="1" prompt="とよに" sqref="AF15" xr:uid="{60AD89ED-3D31-4B7C-BD0D-B877AE0E7252}"/>
    <dataValidation allowBlank="1" showInputMessage="1" showErrorMessage="1" prompt="ひろお" sqref="AF16" xr:uid="{6E70432D-BDA6-427A-9035-BAF191C6A71A}"/>
    <dataValidation allowBlank="1" showInputMessage="1" showErrorMessage="1" prompt="まくべつ" sqref="E17" xr:uid="{16AFF653-8A8A-41A9-86E3-BE63201955FA}"/>
    <dataValidation allowBlank="1" showInputMessage="1" showErrorMessage="1" prompt="さつない" sqref="E16" xr:uid="{99C7D748-2667-46C6-8EBD-1266445906EC}"/>
    <dataValidation allowBlank="1" showInputMessage="1" showErrorMessage="1" prompt="おびひろなんぶ" sqref="E15" xr:uid="{B4CEF719-E631-4284-9F3B-08DF3261D30D}"/>
    <dataValidation allowBlank="1" showInputMessage="1" showErrorMessage="1" prompt="おびひろせいぶ" sqref="E14" xr:uid="{EB6105D0-117D-4300-BBC8-2780C7973667}"/>
    <dataValidation allowBlank="1" showInputMessage="1" showErrorMessage="1" prompt="めむろ" sqref="E19" xr:uid="{E4EA4B85-C410-4ED1-983A-3CBEE9874D5F}"/>
    <dataValidation allowBlank="1" showInputMessage="1" showErrorMessage="1" prompt="おとふけ" sqref="E18" xr:uid="{615F0998-1951-4D32-A1B1-AB6642527B46}"/>
    <dataValidation allowBlank="1" showInputMessage="1" showErrorMessage="1" prompt="ほんべつ" sqref="W17" xr:uid="{C92DFE0A-D76C-4EED-A07C-AADC3D69BAFA}"/>
    <dataValidation allowBlank="1" showInputMessage="1" showErrorMessage="1" prompt="たかしま" sqref="W12" xr:uid="{88FB49D4-7AE5-4835-B360-130A5B0A47EA}"/>
    <dataValidation allowBlank="1" showInputMessage="1" showErrorMessage="1" prompt="もいわ" sqref="W13" xr:uid="{4BBE3194-0153-464B-A56C-D0AEA1160410}"/>
    <dataValidation allowBlank="1" showInputMessage="1" showErrorMessage="1" prompt="りくべつ" sqref="W21" xr:uid="{0ED77B1D-1B71-4A3A-B4BD-6BE4A8E1C3EA}"/>
    <dataValidation allowBlank="1" showInputMessage="1" showErrorMessage="1" prompt="しんよしの" sqref="W16" xr:uid="{EA83E27C-E0B8-4058-995B-9B0208F94D15}"/>
    <dataValidation allowBlank="1" showInputMessage="1" showErrorMessage="1" prompt="うらほろ" sqref="W15" xr:uid="{3CC5B8F6-61AE-4FED-87C5-DE0E1AFC83B1}"/>
    <dataValidation allowBlank="1" showInputMessage="1" showErrorMessage="1" prompt="めとう" sqref="W19" xr:uid="{33DBEBB7-8D20-4670-95D5-EF02D7EA9D5A}"/>
    <dataValidation allowBlank="1" showInputMessage="1" showErrorMessage="1" prompt="あつない" sqref="W14" xr:uid="{9137D0C9-3C82-4315-A1F5-B0134EF33CE2}"/>
    <dataValidation allowBlank="1" showInputMessage="1" showErrorMessage="1" prompt="およち" sqref="W20" xr:uid="{0CA81838-9595-4D71-8923-8786DF448510}"/>
    <dataValidation allowBlank="1" showInputMessage="1" showErrorMessage="1" prompt="あしょろ" sqref="W18" xr:uid="{94068EE4-03A7-436E-A867-BFED2F465AB6}"/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P11:P13 P15:P17 P21:P23 P25:P29 AH11:AH16 Y13:Y15 Y21 Y11 Y17:Y18" xr:uid="{BA9104EC-F7A5-4D72-A2EC-A0846B6B2957}">
      <formula1>0</formula1>
      <formula2>O11</formula2>
    </dataValidation>
    <dataValidation type="whole" errorStyle="information" allowBlank="1" showInputMessage="1" showErrorMessage="1" errorTitle="定数オーバー" error="定数オーバーです。" sqref="G12:G19" xr:uid="{25C63E23-FDE4-4B99-B927-82608A99C5B6}">
      <formula1>0</formula1>
      <formula2>F12</formula2>
    </dataValidation>
    <dataValidation allowBlank="1" showInputMessage="1" showErrorMessage="1" prompt="おびひろとうぶ" sqref="E12" xr:uid="{88D1AED0-7D9C-4939-AA78-E37C96791316}"/>
  </dataValidations>
  <hyperlinks>
    <hyperlink ref="AK5" location="表紙!A1" display="表紙へ戻る" xr:uid="{119006E0-AA23-437D-98AB-318DED4241D6}"/>
    <hyperlink ref="AK7:AL7" location="変更履歴!A1" display="変更履歴へ" xr:uid="{33F64DD4-9E51-42A8-B095-1E1E63CA57B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0" max="35" man="1"/>
  </rowBreaks>
  <colBreaks count="3" manualBreakCount="3">
    <brk id="2" max="44" man="1"/>
    <brk id="11" min="1" max="44" man="1"/>
    <brk id="29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8FBD-B3FE-44EA-A8ED-CAD14B3AC583}">
  <sheetPr>
    <pageSetUpPr fitToPage="1"/>
  </sheetPr>
  <dimension ref="A1:K28"/>
  <sheetViews>
    <sheetView showGridLines="0" showZeros="0" view="pageBreakPreview" zoomScale="75" zoomScaleNormal="70" zoomScaleSheetLayoutView="75" workbookViewId="0"/>
  </sheetViews>
  <sheetFormatPr defaultColWidth="8.08203125" defaultRowHeight="13"/>
  <cols>
    <col min="1" max="1" width="11.1640625" style="53" bestFit="1" customWidth="1"/>
    <col min="2" max="2" width="24.5" style="53" bestFit="1" customWidth="1"/>
    <col min="3" max="3" width="14.5" style="53" bestFit="1" customWidth="1"/>
    <col min="4" max="4" width="10.08203125" style="53" bestFit="1" customWidth="1"/>
    <col min="5" max="5" width="13.6640625" style="53" bestFit="1" customWidth="1"/>
    <col min="6" max="6" width="11.1640625" style="53" bestFit="1" customWidth="1"/>
    <col min="7" max="7" width="10.08203125" style="53" customWidth="1"/>
    <col min="8" max="8" width="3.4140625" style="55" bestFit="1" customWidth="1"/>
    <col min="9" max="9" width="11.1640625" style="53" bestFit="1" customWidth="1"/>
    <col min="10" max="10" width="10.08203125" style="53" bestFit="1" customWidth="1"/>
    <col min="11" max="11" width="41.5" style="53" bestFit="1" customWidth="1"/>
    <col min="12" max="16384" width="8.08203125" style="53"/>
  </cols>
  <sheetData>
    <row r="1" spans="1:11" ht="19.5" thickBot="1">
      <c r="A1" s="52" t="s">
        <v>50</v>
      </c>
      <c r="D1" s="54" t="str">
        <f>IF(COUNTIF(C:C,"&lt;"&amp;DATE(YEAR($I$1)-1,MONTH($I$1)-0,1))&gt;0,"要メンテ：12ヶ月を経過している行があります","")</f>
        <v/>
      </c>
      <c r="I1" s="533">
        <f>表紙!J2</f>
        <v>46143</v>
      </c>
      <c r="J1" s="533"/>
      <c r="K1" s="53" t="s">
        <v>1638</v>
      </c>
    </row>
    <row r="2" spans="1:11" ht="28.5" customHeight="1">
      <c r="A2" s="534" t="s">
        <v>51</v>
      </c>
      <c r="B2" s="535"/>
      <c r="C2" s="535"/>
      <c r="D2" s="535"/>
      <c r="E2" s="536"/>
      <c r="F2" s="537" t="s">
        <v>52</v>
      </c>
      <c r="G2" s="535"/>
      <c r="H2" s="56" t="s">
        <v>53</v>
      </c>
      <c r="I2" s="538" t="s">
        <v>54</v>
      </c>
      <c r="J2" s="535"/>
      <c r="K2" s="539"/>
    </row>
    <row r="3" spans="1:11" ht="26.5" thickBot="1">
      <c r="A3" s="57" t="s">
        <v>55</v>
      </c>
      <c r="B3" s="58" t="s">
        <v>56</v>
      </c>
      <c r="C3" s="59" t="s">
        <v>57</v>
      </c>
      <c r="D3" s="59" t="s">
        <v>58</v>
      </c>
      <c r="E3" s="60" t="s">
        <v>59</v>
      </c>
      <c r="F3" s="61" t="s">
        <v>60</v>
      </c>
      <c r="G3" s="59" t="s">
        <v>61</v>
      </c>
      <c r="H3" s="62" t="s">
        <v>53</v>
      </c>
      <c r="I3" s="61" t="s">
        <v>62</v>
      </c>
      <c r="J3" s="59" t="s">
        <v>63</v>
      </c>
      <c r="K3" s="63" t="s">
        <v>64</v>
      </c>
    </row>
    <row r="4" spans="1:11" ht="14.5">
      <c r="A4" s="467">
        <v>1</v>
      </c>
      <c r="B4" s="468" t="s">
        <v>65</v>
      </c>
      <c r="C4" s="469"/>
      <c r="D4" s="470" t="s">
        <v>66</v>
      </c>
      <c r="E4" s="471" t="s">
        <v>67</v>
      </c>
      <c r="F4" s="472" t="s">
        <v>68</v>
      </c>
      <c r="G4" s="473" t="s">
        <v>69</v>
      </c>
      <c r="H4" s="474"/>
      <c r="I4" s="475"/>
      <c r="J4" s="476"/>
      <c r="K4" s="477" t="s">
        <v>1716</v>
      </c>
    </row>
    <row r="5" spans="1:11" ht="14.5">
      <c r="A5" s="64">
        <v>1</v>
      </c>
      <c r="B5" s="65" t="s">
        <v>65</v>
      </c>
      <c r="C5" s="66"/>
      <c r="D5" s="67" t="s">
        <v>66</v>
      </c>
      <c r="E5" s="68" t="s">
        <v>67</v>
      </c>
      <c r="F5" s="69" t="s">
        <v>70</v>
      </c>
      <c r="G5" s="70" t="s">
        <v>71</v>
      </c>
      <c r="H5" s="71"/>
      <c r="I5" s="72"/>
      <c r="J5" s="444"/>
      <c r="K5" s="73" t="s">
        <v>1717</v>
      </c>
    </row>
    <row r="6" spans="1:11" ht="14.5">
      <c r="A6" s="64">
        <v>1</v>
      </c>
      <c r="B6" s="65" t="s">
        <v>65</v>
      </c>
      <c r="C6" s="66"/>
      <c r="D6" s="67" t="s">
        <v>66</v>
      </c>
      <c r="E6" s="68" t="s">
        <v>67</v>
      </c>
      <c r="F6" s="69" t="s">
        <v>72</v>
      </c>
      <c r="G6" s="70" t="s">
        <v>73</v>
      </c>
      <c r="H6" s="71"/>
      <c r="I6" s="72"/>
      <c r="J6" s="444"/>
      <c r="K6" s="73" t="s">
        <v>1684</v>
      </c>
    </row>
    <row r="7" spans="1:11" ht="14.5">
      <c r="A7" s="64">
        <v>1</v>
      </c>
      <c r="B7" s="65" t="s">
        <v>65</v>
      </c>
      <c r="C7" s="66"/>
      <c r="D7" s="67" t="s">
        <v>66</v>
      </c>
      <c r="E7" s="68" t="s">
        <v>67</v>
      </c>
      <c r="F7" s="69" t="s">
        <v>74</v>
      </c>
      <c r="G7" s="70" t="s">
        <v>75</v>
      </c>
      <c r="H7" s="71"/>
      <c r="I7" s="72"/>
      <c r="J7" s="444"/>
      <c r="K7" s="73" t="s">
        <v>1718</v>
      </c>
    </row>
    <row r="8" spans="1:11" ht="14.5">
      <c r="A8" s="64">
        <v>1</v>
      </c>
      <c r="B8" s="65" t="s">
        <v>65</v>
      </c>
      <c r="C8" s="66"/>
      <c r="D8" s="67" t="s">
        <v>66</v>
      </c>
      <c r="E8" s="68" t="s">
        <v>67</v>
      </c>
      <c r="F8" s="69" t="s">
        <v>76</v>
      </c>
      <c r="G8" s="70" t="s">
        <v>77</v>
      </c>
      <c r="H8" s="71"/>
      <c r="I8" s="72"/>
      <c r="J8" s="444"/>
      <c r="K8" s="73" t="s">
        <v>1678</v>
      </c>
    </row>
    <row r="9" spans="1:11" ht="14.5">
      <c r="A9" s="79">
        <v>2</v>
      </c>
      <c r="B9" s="80" t="s">
        <v>78</v>
      </c>
      <c r="C9" s="74">
        <v>45809</v>
      </c>
      <c r="D9" s="75" t="s">
        <v>80</v>
      </c>
      <c r="E9" s="76" t="s">
        <v>1691</v>
      </c>
      <c r="F9" s="77">
        <v>57100</v>
      </c>
      <c r="G9" s="444" t="s">
        <v>1692</v>
      </c>
      <c r="H9" s="85"/>
      <c r="I9" s="457"/>
      <c r="J9" s="444"/>
      <c r="K9" s="481" t="s">
        <v>1694</v>
      </c>
    </row>
    <row r="10" spans="1:11" ht="14.5">
      <c r="A10" s="79">
        <v>2</v>
      </c>
      <c r="B10" s="80" t="s">
        <v>78</v>
      </c>
      <c r="C10" s="74">
        <v>45809</v>
      </c>
      <c r="D10" s="75" t="s">
        <v>80</v>
      </c>
      <c r="E10" s="76" t="s">
        <v>1691</v>
      </c>
      <c r="F10" s="77">
        <v>57110</v>
      </c>
      <c r="G10" s="444" t="s">
        <v>1693</v>
      </c>
      <c r="H10" s="85"/>
      <c r="I10" s="457"/>
      <c r="J10" s="444"/>
      <c r="K10" s="481" t="s">
        <v>1694</v>
      </c>
    </row>
    <row r="11" spans="1:11" ht="14.5">
      <c r="A11" s="79">
        <v>3</v>
      </c>
      <c r="B11" s="80" t="s">
        <v>1720</v>
      </c>
      <c r="C11" s="74">
        <v>45992</v>
      </c>
      <c r="D11" s="75" t="s">
        <v>1721</v>
      </c>
      <c r="E11" s="76" t="s">
        <v>1722</v>
      </c>
      <c r="F11" s="77"/>
      <c r="G11" s="444"/>
      <c r="H11" s="85"/>
      <c r="I11" s="457">
        <v>52025</v>
      </c>
      <c r="J11" s="444" t="s">
        <v>1723</v>
      </c>
      <c r="K11" s="481" t="s">
        <v>1724</v>
      </c>
    </row>
    <row r="12" spans="1:11" ht="14.5">
      <c r="A12" s="79">
        <v>4</v>
      </c>
      <c r="B12" s="80" t="s">
        <v>81</v>
      </c>
      <c r="C12" s="74">
        <v>45992</v>
      </c>
      <c r="D12" s="75" t="s">
        <v>80</v>
      </c>
      <c r="E12" s="76" t="s">
        <v>1725</v>
      </c>
      <c r="F12" s="77" t="s">
        <v>1726</v>
      </c>
      <c r="G12" s="70" t="s">
        <v>1727</v>
      </c>
      <c r="H12" s="85" t="s">
        <v>79</v>
      </c>
      <c r="I12" s="72"/>
      <c r="J12" s="444"/>
      <c r="K12" s="78" t="s">
        <v>1683</v>
      </c>
    </row>
    <row r="13" spans="1:11" ht="14.5">
      <c r="A13" s="79">
        <v>5</v>
      </c>
      <c r="B13" s="80" t="s">
        <v>82</v>
      </c>
      <c r="C13" s="81">
        <v>46143</v>
      </c>
      <c r="D13" s="82" t="s">
        <v>1752</v>
      </c>
      <c r="E13" s="83" t="s">
        <v>1753</v>
      </c>
      <c r="F13" s="77" t="s">
        <v>1754</v>
      </c>
      <c r="G13" s="84" t="s">
        <v>1755</v>
      </c>
      <c r="H13" s="85"/>
      <c r="I13" s="77"/>
      <c r="J13" s="445"/>
      <c r="K13" s="78" t="s">
        <v>1756</v>
      </c>
    </row>
    <row r="14" spans="1:11" ht="14.5">
      <c r="A14" s="79">
        <v>6</v>
      </c>
      <c r="B14" s="86" t="s">
        <v>83</v>
      </c>
      <c r="C14" s="81">
        <v>45809</v>
      </c>
      <c r="D14" s="82" t="s">
        <v>80</v>
      </c>
      <c r="E14" s="83" t="s">
        <v>1686</v>
      </c>
      <c r="F14" s="77" t="s">
        <v>1687</v>
      </c>
      <c r="G14" s="84" t="s">
        <v>1688</v>
      </c>
      <c r="H14" s="85"/>
      <c r="I14" s="77"/>
      <c r="J14" s="445"/>
      <c r="K14" s="78" t="s">
        <v>1689</v>
      </c>
    </row>
    <row r="15" spans="1:11" ht="14.5">
      <c r="A15" s="79">
        <v>6</v>
      </c>
      <c r="B15" s="86" t="s">
        <v>83</v>
      </c>
      <c r="C15" s="81">
        <v>45809</v>
      </c>
      <c r="D15" s="82" t="s">
        <v>80</v>
      </c>
      <c r="E15" s="83" t="s">
        <v>1695</v>
      </c>
      <c r="F15" s="77" t="s">
        <v>1696</v>
      </c>
      <c r="G15" s="84" t="s">
        <v>1697</v>
      </c>
      <c r="H15" s="85"/>
      <c r="I15" s="77"/>
      <c r="J15" s="445"/>
      <c r="K15" s="78" t="s">
        <v>1698</v>
      </c>
    </row>
    <row r="16" spans="1:11" ht="14.5">
      <c r="A16" s="79">
        <v>6</v>
      </c>
      <c r="B16" s="86" t="s">
        <v>83</v>
      </c>
      <c r="C16" s="81">
        <v>45962</v>
      </c>
      <c r="D16" s="82" t="s">
        <v>1711</v>
      </c>
      <c r="E16" s="83" t="s">
        <v>1695</v>
      </c>
      <c r="F16" s="77" t="s">
        <v>1712</v>
      </c>
      <c r="G16" s="84" t="s">
        <v>1713</v>
      </c>
      <c r="H16" s="85"/>
      <c r="I16" s="77"/>
      <c r="J16" s="445" t="s">
        <v>1714</v>
      </c>
      <c r="K16" s="78" t="s">
        <v>1715</v>
      </c>
    </row>
    <row r="17" spans="1:11" ht="14.5">
      <c r="A17" s="79">
        <v>6</v>
      </c>
      <c r="B17" s="86" t="s">
        <v>83</v>
      </c>
      <c r="C17" s="81">
        <v>45931</v>
      </c>
      <c r="D17" s="82" t="s">
        <v>80</v>
      </c>
      <c r="E17" s="83" t="s">
        <v>1705</v>
      </c>
      <c r="F17" s="77" t="s">
        <v>1706</v>
      </c>
      <c r="G17" s="84" t="s">
        <v>1707</v>
      </c>
      <c r="H17" s="85"/>
      <c r="I17" s="77"/>
      <c r="J17" s="445"/>
      <c r="K17" s="78" t="s">
        <v>1708</v>
      </c>
    </row>
    <row r="18" spans="1:11" ht="14.5">
      <c r="A18" s="79">
        <v>6</v>
      </c>
      <c r="B18" s="86" t="s">
        <v>83</v>
      </c>
      <c r="C18" s="81">
        <v>46082</v>
      </c>
      <c r="D18" s="82" t="s">
        <v>80</v>
      </c>
      <c r="E18" s="83" t="s">
        <v>1733</v>
      </c>
      <c r="F18" s="77" t="s">
        <v>1735</v>
      </c>
      <c r="G18" s="84" t="s">
        <v>1734</v>
      </c>
      <c r="H18" s="85"/>
      <c r="I18" s="77"/>
      <c r="J18" s="445"/>
      <c r="K18" s="78" t="s">
        <v>1736</v>
      </c>
    </row>
    <row r="19" spans="1:11" ht="14.5">
      <c r="A19" s="79">
        <v>7</v>
      </c>
      <c r="B19" s="86" t="s">
        <v>84</v>
      </c>
      <c r="C19" s="81"/>
      <c r="D19" s="82"/>
      <c r="E19" s="83"/>
      <c r="F19" s="77"/>
      <c r="G19" s="84"/>
      <c r="H19" s="85" t="s">
        <v>79</v>
      </c>
      <c r="I19" s="77"/>
      <c r="J19" s="445"/>
      <c r="K19" s="78"/>
    </row>
    <row r="20" spans="1:11" ht="14.5">
      <c r="A20" s="79">
        <v>8</v>
      </c>
      <c r="B20" s="387" t="s">
        <v>85</v>
      </c>
      <c r="C20" s="81">
        <v>45931</v>
      </c>
      <c r="D20" s="82" t="s">
        <v>80</v>
      </c>
      <c r="E20" s="83" t="s">
        <v>1701</v>
      </c>
      <c r="F20" s="77" t="s">
        <v>1702</v>
      </c>
      <c r="G20" s="84" t="s">
        <v>1703</v>
      </c>
      <c r="H20" s="85" t="s">
        <v>86</v>
      </c>
      <c r="I20" s="77"/>
      <c r="J20" s="445"/>
      <c r="K20" s="481" t="s">
        <v>1709</v>
      </c>
    </row>
    <row r="21" spans="1:11" ht="14.5">
      <c r="A21" s="79">
        <v>8</v>
      </c>
      <c r="B21" s="387" t="s">
        <v>85</v>
      </c>
      <c r="C21" s="81">
        <v>46113</v>
      </c>
      <c r="D21" s="82" t="s">
        <v>1711</v>
      </c>
      <c r="E21" s="83" t="s">
        <v>1739</v>
      </c>
      <c r="F21" s="77" t="s">
        <v>1740</v>
      </c>
      <c r="G21" s="84" t="s">
        <v>1743</v>
      </c>
      <c r="H21" s="85" t="s">
        <v>86</v>
      </c>
      <c r="I21" s="77"/>
      <c r="J21" s="445" t="s">
        <v>1746</v>
      </c>
      <c r="K21" s="481" t="s">
        <v>1747</v>
      </c>
    </row>
    <row r="22" spans="1:11" ht="14.5">
      <c r="A22" s="79">
        <v>8</v>
      </c>
      <c r="B22" s="387" t="s">
        <v>85</v>
      </c>
      <c r="C22" s="81">
        <v>46113</v>
      </c>
      <c r="D22" s="82" t="s">
        <v>80</v>
      </c>
      <c r="E22" s="83" t="s">
        <v>1739</v>
      </c>
      <c r="F22" s="77" t="s">
        <v>1741</v>
      </c>
      <c r="G22" s="84" t="s">
        <v>1744</v>
      </c>
      <c r="H22" s="85" t="s">
        <v>86</v>
      </c>
      <c r="I22" s="77"/>
      <c r="J22" s="445"/>
      <c r="K22" s="481" t="s">
        <v>1748</v>
      </c>
    </row>
    <row r="23" spans="1:11" ht="14.5">
      <c r="A23" s="79">
        <v>8</v>
      </c>
      <c r="B23" s="387" t="s">
        <v>85</v>
      </c>
      <c r="C23" s="81">
        <v>46113</v>
      </c>
      <c r="D23" s="82" t="s">
        <v>80</v>
      </c>
      <c r="E23" s="83" t="s">
        <v>1739</v>
      </c>
      <c r="F23" s="77" t="s">
        <v>1742</v>
      </c>
      <c r="G23" s="84" t="s">
        <v>1745</v>
      </c>
      <c r="H23" s="85" t="s">
        <v>86</v>
      </c>
      <c r="I23" s="77"/>
      <c r="J23" s="445"/>
      <c r="K23" s="481" t="s">
        <v>1749</v>
      </c>
    </row>
    <row r="24" spans="1:11" ht="14.5">
      <c r="A24" s="79">
        <v>9</v>
      </c>
      <c r="B24" s="80" t="s">
        <v>87</v>
      </c>
      <c r="C24" s="87"/>
      <c r="D24" s="88"/>
      <c r="E24" s="89"/>
      <c r="F24" s="90"/>
      <c r="G24" s="91"/>
      <c r="H24" s="92" t="s">
        <v>79</v>
      </c>
      <c r="I24" s="90"/>
      <c r="J24" s="446"/>
      <c r="K24" s="93"/>
    </row>
    <row r="25" spans="1:11" ht="14.5">
      <c r="A25" s="79">
        <v>10</v>
      </c>
      <c r="B25" s="86" t="s">
        <v>88</v>
      </c>
      <c r="C25" s="81"/>
      <c r="D25" s="82"/>
      <c r="E25" s="83"/>
      <c r="F25" s="77"/>
      <c r="G25" s="84"/>
      <c r="H25" s="85"/>
      <c r="I25" s="77"/>
      <c r="J25" s="445"/>
      <c r="K25" s="481"/>
    </row>
    <row r="26" spans="1:11" ht="14.4" customHeight="1" thickBot="1">
      <c r="A26" s="431">
        <v>11</v>
      </c>
      <c r="B26" s="432" t="s">
        <v>89</v>
      </c>
      <c r="C26" s="433">
        <v>46054</v>
      </c>
      <c r="D26" s="434" t="s">
        <v>1728</v>
      </c>
      <c r="E26" s="435" t="s">
        <v>1729</v>
      </c>
      <c r="F26" s="458" t="s">
        <v>1730</v>
      </c>
      <c r="G26" s="436" t="s">
        <v>1731</v>
      </c>
      <c r="H26" s="437" t="s">
        <v>79</v>
      </c>
      <c r="I26" s="438"/>
      <c r="J26" s="486"/>
      <c r="K26" s="439" t="s">
        <v>1732</v>
      </c>
    </row>
    <row r="27" spans="1:11" ht="14.4" customHeight="1">
      <c r="A27" s="55"/>
      <c r="B27" s="309"/>
      <c r="C27" s="310"/>
      <c r="D27" s="55"/>
      <c r="F27" s="311"/>
      <c r="G27"/>
      <c r="H27" s="312"/>
      <c r="I27" s="313"/>
      <c r="J27"/>
    </row>
    <row r="28" spans="1:11">
      <c r="D28" s="53" t="s">
        <v>90</v>
      </c>
    </row>
  </sheetData>
  <sheetProtection algorithmName="SHA-512" hashValue="hZ4xwuxapo4uUFsftBNK11yRYwo/ygmDF9ZuVJP4yelbxUoUfbNmEAKpINRo39nl0TALSJZCIKWP9SI292gAMw==" saltValue="eLuH2M0Kgmlznis8RfBaLw==" spinCount="100000" sheet="1" scenarios="1" formatCells="0" autoFilter="0"/>
  <autoFilter ref="A3:K26" xr:uid="{5643A9F6-A73A-4A3E-89D2-03F8DA486CFF}"/>
  <mergeCells count="4">
    <mergeCell ref="I1:J1"/>
    <mergeCell ref="A2:E2"/>
    <mergeCell ref="F2:G2"/>
    <mergeCell ref="I2:K2"/>
  </mergeCells>
  <phoneticPr fontId="3"/>
  <hyperlinks>
    <hyperlink ref="B4:B8" location="'1.札幌・江別・北広島・石狩市'!A1" display="'1.札幌・江別・北広島・石狩市'!A1" xr:uid="{01601537-ED57-4451-BF2C-E294D9648E77}"/>
    <hyperlink ref="B6:B7" location="'1.札幌・江別・北広島・石狩市'!A1" display="'1.札幌・江別・北広島・石狩市'!A1" xr:uid="{71F85956-559D-496A-9627-B22827596A9F}"/>
    <hyperlink ref="B19" location="'7.旭川・富良野・名寄・士別地区'!A1" display="'7.旭川・富良野・名寄・士別地区'!A1" xr:uid="{E34AA73A-3CDB-4430-9B7E-36FFEF29149C}"/>
    <hyperlink ref="B26" location="'11.帯広・十勝地区'!A1" display="'11.帯広・十勝地区'!A1" xr:uid="{59C173F9-D9A4-451D-A827-9E07336E4136}"/>
    <hyperlink ref="B24" location="'9.北見・網走・紋別地区'!A1" display="北見・網走・紋別地区" xr:uid="{41004D6C-524F-4639-B09E-4E4CD3D30580}"/>
    <hyperlink ref="B13" location="'5.函館・森・松前地区'!A1" display="函館・森・松前地区" xr:uid="{DC83886B-F776-4F1C-B1B1-BC13CF74A2EE}"/>
    <hyperlink ref="B25" location="'10.釧路・根室地区'!A1" display="'10.釧路・根室地区'!A1" xr:uid="{70FB7DBB-18A4-4839-8646-34ADFA596608}"/>
    <hyperlink ref="B9" location="'2.千歳・苫小牧・室蘭・日高地区'!A1" display="千歳・苫小牧・室蘭・日高地区" xr:uid="{BA89CE62-2C96-4A83-9C62-7457010D0570}"/>
    <hyperlink ref="B10" location="'2.千歳・苫小牧・室蘭・日高地区'!A1" display="千歳・苫小牧・室蘭・日高地区" xr:uid="{B7142EF0-F9F1-4D03-B1C5-8C4E9A7218B3}"/>
    <hyperlink ref="B20" location="'8.留萌・稚内・宗谷地区'!A1" display="'8.留萌・稚内・宗谷地区'!A1" xr:uid="{6B9C4B8A-40C0-4F1F-9534-3DBFCD43666B}"/>
    <hyperlink ref="B11" location="'3.小樽・岩内・倶知安地区'!A1" display="小樽・岩内・倶知安地区" xr:uid="{6075B423-E0E4-4A8D-8A00-7C2368FEC70F}"/>
    <hyperlink ref="B12" location="'4.長万部・八雲・桧山地区'!A1" display="長万部・八雲・桧山地区" xr:uid="{1FF17E4D-6392-4DFE-AE42-C715EBBF988F}"/>
    <hyperlink ref="B21" location="'8.留萌・稚内・宗谷地区'!A1" display="'8.留萌・稚内・宗谷地区'!A1" xr:uid="{F0194DA7-3AA8-4342-8446-0F7B9F324A22}"/>
    <hyperlink ref="B22" location="'8.留萌・稚内・宗谷地区'!A1" display="'8.留萌・稚内・宗谷地区'!A1" xr:uid="{4801C9E1-A9FA-4D76-92E4-C413184F2817}"/>
    <hyperlink ref="B23" location="'8.留萌・稚内・宗谷地区'!A1" display="'8.留萌・稚内・宗谷地区'!A1" xr:uid="{3F72CFCB-1729-4F53-8A6E-B51DA241586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524A6-A235-4F83-8789-070972A96D10}">
  <sheetPr>
    <pageSetUpPr fitToPage="1"/>
  </sheetPr>
  <dimension ref="A1:AM51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10.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</row>
    <row r="2" spans="1:38" ht="18" customHeight="1">
      <c r="A2" s="540">
        <v>1</v>
      </c>
      <c r="B2" s="541"/>
      <c r="C2" s="542" t="s">
        <v>91</v>
      </c>
      <c r="D2" s="543"/>
      <c r="E2" s="543"/>
      <c r="F2" s="543"/>
      <c r="G2" s="543"/>
      <c r="H2" s="94"/>
      <c r="J2" s="544">
        <v>45992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K2" s="95"/>
      <c r="AL2" s="95"/>
    </row>
    <row r="3" spans="1:38" ht="4.25" customHeight="1" thickBot="1">
      <c r="H3" s="53">
        <v>201</v>
      </c>
      <c r="Z3" s="99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98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5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106"/>
      <c r="M6" s="107"/>
      <c r="N6" s="107"/>
      <c r="O6" s="107"/>
      <c r="P6" s="107"/>
      <c r="Q6" s="108"/>
      <c r="R6" s="108"/>
      <c r="S6" s="107"/>
      <c r="T6" s="107"/>
      <c r="U6" s="107"/>
      <c r="V6" s="107"/>
      <c r="W6" s="109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SUM(G11:G36,P11:P34,Y11:Y37,AH11:AH35)</f>
        <v>0</v>
      </c>
      <c r="H7" s="598"/>
      <c r="I7" s="598"/>
      <c r="J7" s="598"/>
      <c r="K7" s="599"/>
      <c r="L7" s="110"/>
      <c r="M7" s="111"/>
      <c r="N7" s="111"/>
      <c r="O7" s="112"/>
      <c r="P7" s="112"/>
      <c r="Q7" s="52"/>
      <c r="S7" s="52"/>
      <c r="T7" s="52"/>
      <c r="U7" s="52"/>
      <c r="V7" s="112"/>
      <c r="W7" s="113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6"/>
      <c r="J8" s="115"/>
      <c r="K8" s="115"/>
      <c r="L8" s="111"/>
      <c r="M8" s="111"/>
      <c r="N8" s="111"/>
      <c r="O8" s="112"/>
      <c r="P8" s="112"/>
      <c r="Q8" s="52"/>
      <c r="S8" s="52"/>
      <c r="T8" s="52"/>
      <c r="U8" s="52"/>
      <c r="V8" s="112"/>
      <c r="W8" s="112"/>
      <c r="AC8" s="117"/>
      <c r="AD8" s="117"/>
      <c r="AE8" s="117"/>
      <c r="AF8" s="95"/>
      <c r="AG8" s="95"/>
      <c r="AH8" s="95"/>
      <c r="AI8" s="95"/>
      <c r="AK8" s="3"/>
      <c r="AL8" s="3"/>
    </row>
    <row r="9" spans="1:38" ht="15.65" customHeight="1" thickBot="1">
      <c r="A9" s="400" t="s">
        <v>109</v>
      </c>
      <c r="B9" s="401"/>
      <c r="C9" s="401"/>
      <c r="D9" s="401"/>
      <c r="E9" s="401"/>
      <c r="F9" s="401"/>
      <c r="G9" s="401"/>
      <c r="I9" s="118"/>
      <c r="J9" s="118"/>
      <c r="K9" s="118"/>
    </row>
    <row r="10" spans="1:38" ht="15.75" customHeight="1">
      <c r="A10" s="591" t="s">
        <v>110</v>
      </c>
      <c r="B10" s="592"/>
      <c r="C10" s="593" t="s">
        <v>111</v>
      </c>
      <c r="D10" s="592"/>
      <c r="E10" s="315" t="s">
        <v>112</v>
      </c>
      <c r="F10" s="119" t="s">
        <v>113</v>
      </c>
      <c r="G10" s="120" t="s">
        <v>114</v>
      </c>
      <c r="I10" s="118"/>
      <c r="J10" s="591" t="s">
        <v>110</v>
      </c>
      <c r="K10" s="592"/>
      <c r="L10" s="593" t="s">
        <v>111</v>
      </c>
      <c r="M10" s="592"/>
      <c r="N10" s="315" t="s">
        <v>112</v>
      </c>
      <c r="O10" s="119" t="s">
        <v>113</v>
      </c>
      <c r="P10" s="120" t="s">
        <v>114</v>
      </c>
      <c r="S10" s="591" t="s">
        <v>110</v>
      </c>
      <c r="T10" s="592"/>
      <c r="U10" s="593" t="s">
        <v>111</v>
      </c>
      <c r="V10" s="592"/>
      <c r="W10" s="459" t="s">
        <v>112</v>
      </c>
      <c r="X10" s="119" t="s">
        <v>113</v>
      </c>
      <c r="Y10" s="120" t="s">
        <v>114</v>
      </c>
      <c r="Z10" s="121"/>
      <c r="AB10" s="591" t="s">
        <v>110</v>
      </c>
      <c r="AC10" s="592"/>
      <c r="AD10" s="593" t="s">
        <v>111</v>
      </c>
      <c r="AE10" s="592"/>
      <c r="AF10" s="315" t="s">
        <v>112</v>
      </c>
      <c r="AG10" s="119" t="s">
        <v>113</v>
      </c>
      <c r="AH10" s="120" t="s">
        <v>114</v>
      </c>
    </row>
    <row r="11" spans="1:38" ht="15.75" customHeight="1">
      <c r="A11" s="561" t="s">
        <v>115</v>
      </c>
      <c r="B11" s="562"/>
      <c r="C11" s="576">
        <v>1010</v>
      </c>
      <c r="D11" s="579"/>
      <c r="E11" s="320" t="s">
        <v>116</v>
      </c>
      <c r="F11" s="239">
        <v>4190</v>
      </c>
      <c r="G11" s="124"/>
      <c r="H11" s="125" t="s">
        <v>117</v>
      </c>
      <c r="J11" s="561" t="s">
        <v>118</v>
      </c>
      <c r="K11" s="578"/>
      <c r="L11" s="576">
        <v>3020</v>
      </c>
      <c r="M11" s="579"/>
      <c r="N11" s="329" t="s">
        <v>119</v>
      </c>
      <c r="O11" s="239">
        <v>2960</v>
      </c>
      <c r="P11" s="127"/>
      <c r="Q11" s="125" t="s">
        <v>120</v>
      </c>
      <c r="S11" s="565" t="s">
        <v>115</v>
      </c>
      <c r="T11" s="566"/>
      <c r="U11" s="567">
        <v>4110</v>
      </c>
      <c r="V11" s="568"/>
      <c r="W11" s="323" t="s">
        <v>284</v>
      </c>
      <c r="X11" s="239">
        <v>3260</v>
      </c>
      <c r="Y11" s="128"/>
      <c r="Z11" s="129" t="s">
        <v>122</v>
      </c>
      <c r="AA11" s="130"/>
      <c r="AB11" s="561" t="s">
        <v>115</v>
      </c>
      <c r="AC11" s="575"/>
      <c r="AD11" s="576">
        <v>7015</v>
      </c>
      <c r="AE11" s="577"/>
      <c r="AF11" s="329" t="s">
        <v>123</v>
      </c>
      <c r="AG11" s="239">
        <v>2440</v>
      </c>
      <c r="AH11" s="127"/>
      <c r="AI11" s="132" t="s">
        <v>124</v>
      </c>
    </row>
    <row r="12" spans="1:38" ht="15.75" customHeight="1">
      <c r="A12" s="550" t="s">
        <v>125</v>
      </c>
      <c r="B12" s="551"/>
      <c r="C12" s="563">
        <v>1020</v>
      </c>
      <c r="D12" s="564"/>
      <c r="E12" s="176" t="s">
        <v>126</v>
      </c>
      <c r="F12" s="239">
        <v>6800</v>
      </c>
      <c r="G12" s="127"/>
      <c r="H12" s="125" t="s">
        <v>127</v>
      </c>
      <c r="J12" s="550" t="s">
        <v>128</v>
      </c>
      <c r="K12" s="551"/>
      <c r="L12" s="563">
        <v>3030</v>
      </c>
      <c r="M12" s="564"/>
      <c r="N12" s="176" t="s">
        <v>129</v>
      </c>
      <c r="O12" s="232">
        <v>2820</v>
      </c>
      <c r="P12" s="127"/>
      <c r="Q12" s="125" t="s">
        <v>130</v>
      </c>
      <c r="S12" s="550" t="s">
        <v>283</v>
      </c>
      <c r="T12" s="551"/>
      <c r="U12" s="563">
        <v>4120</v>
      </c>
      <c r="V12" s="564"/>
      <c r="W12" s="176" t="s">
        <v>292</v>
      </c>
      <c r="X12" s="232">
        <v>4350</v>
      </c>
      <c r="Y12" s="127"/>
      <c r="Z12" s="129" t="s">
        <v>133</v>
      </c>
      <c r="AA12" s="130"/>
      <c r="AB12" s="550" t="s">
        <v>134</v>
      </c>
      <c r="AC12" s="551"/>
      <c r="AD12" s="563">
        <v>7030</v>
      </c>
      <c r="AE12" s="586"/>
      <c r="AF12" s="176" t="s">
        <v>135</v>
      </c>
      <c r="AG12" s="232">
        <v>5120</v>
      </c>
      <c r="AH12" s="127"/>
      <c r="AI12" s="132" t="s">
        <v>136</v>
      </c>
    </row>
    <row r="13" spans="1:38" ht="15.75" customHeight="1">
      <c r="A13" s="550"/>
      <c r="B13" s="551"/>
      <c r="C13" s="582">
        <v>1025</v>
      </c>
      <c r="D13" s="583"/>
      <c r="E13" s="358" t="s">
        <v>137</v>
      </c>
      <c r="F13" s="584" t="s">
        <v>138</v>
      </c>
      <c r="G13" s="585"/>
      <c r="H13" s="125"/>
      <c r="J13" s="550"/>
      <c r="K13" s="551"/>
      <c r="L13" s="563">
        <v>3040</v>
      </c>
      <c r="M13" s="564"/>
      <c r="N13" s="176" t="s">
        <v>139</v>
      </c>
      <c r="O13" s="232">
        <v>2850</v>
      </c>
      <c r="P13" s="127"/>
      <c r="Q13" s="125" t="s">
        <v>140</v>
      </c>
      <c r="S13" s="550"/>
      <c r="T13" s="551"/>
      <c r="U13" s="563">
        <v>4130</v>
      </c>
      <c r="V13" s="564"/>
      <c r="W13" s="176" t="s">
        <v>302</v>
      </c>
      <c r="X13" s="232">
        <v>1080</v>
      </c>
      <c r="Y13" s="127"/>
      <c r="Z13" s="129" t="s">
        <v>142</v>
      </c>
      <c r="AA13" s="130"/>
      <c r="AB13" s="550"/>
      <c r="AC13" s="551"/>
      <c r="AD13" s="563">
        <v>7040</v>
      </c>
      <c r="AE13" s="586"/>
      <c r="AF13" s="176" t="s">
        <v>143</v>
      </c>
      <c r="AG13" s="232">
        <v>4950</v>
      </c>
      <c r="AH13" s="127"/>
      <c r="AI13" s="132" t="s">
        <v>144</v>
      </c>
    </row>
    <row r="14" spans="1:38" ht="15.75" customHeight="1">
      <c r="A14" s="550"/>
      <c r="B14" s="551"/>
      <c r="C14" s="563">
        <v>1040</v>
      </c>
      <c r="D14" s="564"/>
      <c r="E14" s="176" t="s">
        <v>145</v>
      </c>
      <c r="F14" s="239">
        <v>2220</v>
      </c>
      <c r="G14" s="127"/>
      <c r="H14" s="125" t="s">
        <v>146</v>
      </c>
      <c r="J14" s="550"/>
      <c r="K14" s="551"/>
      <c r="L14" s="563">
        <v>3041</v>
      </c>
      <c r="M14" s="564"/>
      <c r="N14" s="176" t="s">
        <v>147</v>
      </c>
      <c r="O14" s="232">
        <v>1860</v>
      </c>
      <c r="P14" s="127"/>
      <c r="Q14" s="125" t="s">
        <v>148</v>
      </c>
      <c r="S14" s="569" t="s">
        <v>165</v>
      </c>
      <c r="T14" s="570"/>
      <c r="U14" s="563">
        <v>4140</v>
      </c>
      <c r="V14" s="564"/>
      <c r="W14" s="176" t="s">
        <v>310</v>
      </c>
      <c r="X14" s="232">
        <v>5640</v>
      </c>
      <c r="Y14" s="127"/>
      <c r="Z14" s="129" t="s">
        <v>150</v>
      </c>
      <c r="AA14" s="130"/>
      <c r="AB14" s="550"/>
      <c r="AC14" s="551"/>
      <c r="AD14" s="563">
        <v>7050</v>
      </c>
      <c r="AE14" s="586"/>
      <c r="AF14" s="176" t="s">
        <v>151</v>
      </c>
      <c r="AG14" s="232">
        <v>4990</v>
      </c>
      <c r="AH14" s="127"/>
      <c r="AI14" s="132" t="s">
        <v>152</v>
      </c>
    </row>
    <row r="15" spans="1:38" ht="15.75" customHeight="1">
      <c r="A15" s="550"/>
      <c r="B15" s="551"/>
      <c r="C15" s="563">
        <v>1070</v>
      </c>
      <c r="D15" s="564"/>
      <c r="E15" s="176" t="s">
        <v>153</v>
      </c>
      <c r="F15" s="232">
        <v>1930</v>
      </c>
      <c r="G15" s="127"/>
      <c r="H15" s="125" t="s">
        <v>154</v>
      </c>
      <c r="J15" s="550"/>
      <c r="K15" s="551"/>
      <c r="L15" s="563">
        <v>3050</v>
      </c>
      <c r="M15" s="564"/>
      <c r="N15" s="176" t="s">
        <v>155</v>
      </c>
      <c r="O15" s="232">
        <v>4080</v>
      </c>
      <c r="P15" s="127"/>
      <c r="Q15" s="125" t="s">
        <v>156</v>
      </c>
      <c r="S15" s="571">
        <f>SUM(X11:X15)</f>
        <v>14950</v>
      </c>
      <c r="T15" s="572"/>
      <c r="U15" s="573">
        <v>57060</v>
      </c>
      <c r="V15" s="574"/>
      <c r="W15" s="460" t="s">
        <v>1644</v>
      </c>
      <c r="X15" s="241">
        <v>620</v>
      </c>
      <c r="Y15" s="461"/>
      <c r="Z15" s="129" t="s">
        <v>158</v>
      </c>
      <c r="AA15" s="130"/>
      <c r="AB15" s="550"/>
      <c r="AC15" s="551"/>
      <c r="AD15" s="563">
        <v>7070</v>
      </c>
      <c r="AE15" s="586"/>
      <c r="AF15" s="176" t="s">
        <v>159</v>
      </c>
      <c r="AG15" s="232">
        <v>2390</v>
      </c>
      <c r="AH15" s="127"/>
      <c r="AI15" s="132" t="s">
        <v>160</v>
      </c>
    </row>
    <row r="16" spans="1:38" ht="15.75" customHeight="1">
      <c r="A16" s="550"/>
      <c r="B16" s="551"/>
      <c r="C16" s="563">
        <v>1080</v>
      </c>
      <c r="D16" s="564"/>
      <c r="E16" s="176" t="s">
        <v>161</v>
      </c>
      <c r="F16" s="232">
        <v>3830</v>
      </c>
      <c r="G16" s="127"/>
      <c r="H16" s="125" t="s">
        <v>162</v>
      </c>
      <c r="J16" s="550"/>
      <c r="K16" s="551"/>
      <c r="L16" s="563">
        <v>3060</v>
      </c>
      <c r="M16" s="564"/>
      <c r="N16" s="176" t="s">
        <v>163</v>
      </c>
      <c r="O16" s="232">
        <v>2700</v>
      </c>
      <c r="P16" s="127"/>
      <c r="Q16" s="125" t="s">
        <v>164</v>
      </c>
      <c r="S16" s="580"/>
      <c r="T16" s="581"/>
      <c r="U16" s="567">
        <v>5020</v>
      </c>
      <c r="V16" s="568"/>
      <c r="W16" s="323" t="s">
        <v>121</v>
      </c>
      <c r="X16" s="239">
        <v>2020</v>
      </c>
      <c r="Y16" s="128"/>
      <c r="Z16" s="129" t="s">
        <v>167</v>
      </c>
      <c r="AA16" s="130"/>
      <c r="AB16" s="550"/>
      <c r="AC16" s="551"/>
      <c r="AD16" s="563">
        <v>7080</v>
      </c>
      <c r="AE16" s="586"/>
      <c r="AF16" s="176" t="s">
        <v>168</v>
      </c>
      <c r="AG16" s="232">
        <v>4710</v>
      </c>
      <c r="AH16" s="127"/>
      <c r="AI16" s="132" t="s">
        <v>169</v>
      </c>
    </row>
    <row r="17" spans="1:39" ht="15.75" customHeight="1">
      <c r="A17" s="550"/>
      <c r="B17" s="551"/>
      <c r="C17" s="563">
        <v>1090</v>
      </c>
      <c r="D17" s="564"/>
      <c r="E17" s="176" t="s">
        <v>170</v>
      </c>
      <c r="F17" s="232">
        <v>2920</v>
      </c>
      <c r="G17" s="127"/>
      <c r="H17" s="125" t="s">
        <v>171</v>
      </c>
      <c r="J17" s="569" t="s">
        <v>165</v>
      </c>
      <c r="K17" s="570"/>
      <c r="L17" s="563">
        <v>3070</v>
      </c>
      <c r="M17" s="564"/>
      <c r="N17" s="176" t="s">
        <v>172</v>
      </c>
      <c r="O17" s="232">
        <v>3040</v>
      </c>
      <c r="P17" s="127"/>
      <c r="Q17" s="125" t="s">
        <v>173</v>
      </c>
      <c r="S17" s="550" t="s">
        <v>131</v>
      </c>
      <c r="T17" s="551"/>
      <c r="U17" s="563">
        <v>5030</v>
      </c>
      <c r="V17" s="564"/>
      <c r="W17" s="176" t="s">
        <v>132</v>
      </c>
      <c r="X17" s="232">
        <v>1380</v>
      </c>
      <c r="Y17" s="127"/>
      <c r="Z17" s="129" t="s">
        <v>175</v>
      </c>
      <c r="AA17" s="130"/>
      <c r="AB17" s="550"/>
      <c r="AC17" s="551"/>
      <c r="AD17" s="617">
        <v>7085</v>
      </c>
      <c r="AE17" s="618"/>
      <c r="AF17" s="360" t="s">
        <v>176</v>
      </c>
      <c r="AG17" s="584" t="s">
        <v>177</v>
      </c>
      <c r="AH17" s="585"/>
      <c r="AI17" s="132"/>
    </row>
    <row r="18" spans="1:39" ht="15.75" customHeight="1">
      <c r="A18" s="550"/>
      <c r="B18" s="551"/>
      <c r="C18" s="563">
        <v>1100</v>
      </c>
      <c r="D18" s="564"/>
      <c r="E18" s="176" t="s">
        <v>178</v>
      </c>
      <c r="F18" s="232">
        <v>2290</v>
      </c>
      <c r="G18" s="127"/>
      <c r="H18" s="125" t="s">
        <v>179</v>
      </c>
      <c r="J18" s="571">
        <f>SUM(O11:O18)</f>
        <v>20530</v>
      </c>
      <c r="K18" s="614"/>
      <c r="L18" s="615">
        <v>3080</v>
      </c>
      <c r="M18" s="616"/>
      <c r="N18" s="182" t="s">
        <v>180</v>
      </c>
      <c r="O18" s="363">
        <v>220</v>
      </c>
      <c r="P18" s="364"/>
      <c r="Q18" s="125" t="s">
        <v>181</v>
      </c>
      <c r="S18" s="550"/>
      <c r="T18" s="551"/>
      <c r="U18" s="563">
        <v>5040</v>
      </c>
      <c r="V18" s="564"/>
      <c r="W18" s="176" t="s">
        <v>141</v>
      </c>
      <c r="X18" s="232">
        <v>3400</v>
      </c>
      <c r="Y18" s="127"/>
      <c r="Z18" s="129" t="s">
        <v>184</v>
      </c>
      <c r="AA18" s="130"/>
      <c r="AB18" s="550"/>
      <c r="AC18" s="551"/>
      <c r="AD18" s="617">
        <v>7090</v>
      </c>
      <c r="AE18" s="618"/>
      <c r="AF18" s="360" t="s">
        <v>185</v>
      </c>
      <c r="AG18" s="584" t="s">
        <v>177</v>
      </c>
      <c r="AH18" s="585"/>
      <c r="AI18" s="132"/>
    </row>
    <row r="19" spans="1:39" ht="15.75" customHeight="1">
      <c r="A19" s="550"/>
      <c r="B19" s="551"/>
      <c r="C19" s="563">
        <v>1110</v>
      </c>
      <c r="D19" s="564"/>
      <c r="E19" s="176" t="s">
        <v>186</v>
      </c>
      <c r="F19" s="232">
        <v>2330</v>
      </c>
      <c r="G19" s="127"/>
      <c r="H19" s="125" t="s">
        <v>187</v>
      </c>
      <c r="J19" s="633" t="s">
        <v>188</v>
      </c>
      <c r="K19" s="634"/>
      <c r="L19" s="567">
        <v>4010</v>
      </c>
      <c r="M19" s="568"/>
      <c r="N19" s="323" t="s">
        <v>189</v>
      </c>
      <c r="O19" s="239">
        <v>3270</v>
      </c>
      <c r="P19" s="128"/>
      <c r="Q19" s="125" t="s">
        <v>190</v>
      </c>
      <c r="S19" s="550"/>
      <c r="T19" s="551"/>
      <c r="U19" s="563">
        <v>5050</v>
      </c>
      <c r="V19" s="564"/>
      <c r="W19" s="176" t="s">
        <v>149</v>
      </c>
      <c r="X19" s="232">
        <v>2340</v>
      </c>
      <c r="Y19" s="127"/>
      <c r="Z19" s="129" t="s">
        <v>192</v>
      </c>
      <c r="AA19" s="130"/>
      <c r="AB19" s="569" t="s">
        <v>165</v>
      </c>
      <c r="AC19" s="619"/>
      <c r="AD19" s="563">
        <v>7100</v>
      </c>
      <c r="AE19" s="586"/>
      <c r="AF19" s="176" t="s">
        <v>193</v>
      </c>
      <c r="AG19" s="232">
        <v>6720</v>
      </c>
      <c r="AH19" s="127"/>
      <c r="AI19" s="132" t="s">
        <v>194</v>
      </c>
    </row>
    <row r="20" spans="1:39" ht="15.75" customHeight="1">
      <c r="A20" s="569" t="s">
        <v>165</v>
      </c>
      <c r="B20" s="625"/>
      <c r="C20" s="563">
        <v>1120</v>
      </c>
      <c r="D20" s="564"/>
      <c r="E20" s="176" t="s">
        <v>195</v>
      </c>
      <c r="F20" s="232">
        <v>2380</v>
      </c>
      <c r="G20" s="127"/>
      <c r="H20" s="125" t="s">
        <v>196</v>
      </c>
      <c r="J20" s="550"/>
      <c r="K20" s="551"/>
      <c r="L20" s="563">
        <v>4012</v>
      </c>
      <c r="M20" s="564"/>
      <c r="N20" s="176" t="s">
        <v>197</v>
      </c>
      <c r="O20" s="232">
        <v>2630</v>
      </c>
      <c r="P20" s="127"/>
      <c r="Q20" s="125" t="s">
        <v>198</v>
      </c>
      <c r="S20" s="550"/>
      <c r="T20" s="551"/>
      <c r="U20" s="563">
        <v>5060</v>
      </c>
      <c r="V20" s="564"/>
      <c r="W20" s="176" t="s">
        <v>157</v>
      </c>
      <c r="X20" s="232">
        <v>3970</v>
      </c>
      <c r="Y20" s="127"/>
      <c r="Z20" s="129" t="s">
        <v>200</v>
      </c>
      <c r="AA20" s="130"/>
      <c r="AB20" s="571">
        <f>SUM(AG11:AG20)</f>
        <v>36010</v>
      </c>
      <c r="AC20" s="620"/>
      <c r="AD20" s="615">
        <v>7110</v>
      </c>
      <c r="AE20" s="621"/>
      <c r="AF20" s="182" t="s">
        <v>201</v>
      </c>
      <c r="AG20" s="363">
        <v>4690</v>
      </c>
      <c r="AH20" s="364"/>
      <c r="AI20" s="132" t="s">
        <v>202</v>
      </c>
    </row>
    <row r="21" spans="1:39" ht="15.75" customHeight="1">
      <c r="A21" s="571">
        <f>SUM(F11:F21)</f>
        <v>32550</v>
      </c>
      <c r="B21" s="572"/>
      <c r="C21" s="615">
        <v>1130</v>
      </c>
      <c r="D21" s="616"/>
      <c r="E21" s="182" t="s">
        <v>203</v>
      </c>
      <c r="F21" s="363">
        <v>3660</v>
      </c>
      <c r="G21" s="364"/>
      <c r="H21" s="125" t="s">
        <v>204</v>
      </c>
      <c r="J21" s="550"/>
      <c r="K21" s="551"/>
      <c r="L21" s="563">
        <v>4020</v>
      </c>
      <c r="M21" s="564"/>
      <c r="N21" s="176" t="s">
        <v>205</v>
      </c>
      <c r="O21" s="232">
        <v>2340</v>
      </c>
      <c r="P21" s="127"/>
      <c r="Q21" s="125" t="s">
        <v>206</v>
      </c>
      <c r="S21" s="569" t="s">
        <v>165</v>
      </c>
      <c r="T21" s="625"/>
      <c r="U21" s="563">
        <v>5070</v>
      </c>
      <c r="V21" s="564"/>
      <c r="W21" s="176" t="s">
        <v>166</v>
      </c>
      <c r="X21" s="232">
        <v>2740</v>
      </c>
      <c r="Y21" s="127"/>
      <c r="Z21" s="129" t="s">
        <v>208</v>
      </c>
      <c r="AA21" s="130"/>
      <c r="AB21" s="550" t="s">
        <v>209</v>
      </c>
      <c r="AC21" s="551"/>
      <c r="AD21" s="567">
        <v>8010</v>
      </c>
      <c r="AE21" s="622"/>
      <c r="AF21" s="323" t="s">
        <v>210</v>
      </c>
      <c r="AG21" s="239">
        <v>1120</v>
      </c>
      <c r="AH21" s="128"/>
      <c r="AI21" s="132" t="s">
        <v>211</v>
      </c>
    </row>
    <row r="22" spans="1:39" ht="15.75" customHeight="1">
      <c r="A22" s="550" t="s">
        <v>212</v>
      </c>
      <c r="B22" s="551"/>
      <c r="C22" s="567">
        <v>2015</v>
      </c>
      <c r="D22" s="568"/>
      <c r="E22" s="323" t="s">
        <v>213</v>
      </c>
      <c r="F22" s="239">
        <v>6120</v>
      </c>
      <c r="G22" s="128"/>
      <c r="H22" s="125" t="s">
        <v>214</v>
      </c>
      <c r="J22" s="550"/>
      <c r="K22" s="551"/>
      <c r="L22" s="563">
        <v>4040</v>
      </c>
      <c r="M22" s="564"/>
      <c r="N22" s="176" t="s">
        <v>215</v>
      </c>
      <c r="O22" s="232">
        <v>1740</v>
      </c>
      <c r="P22" s="127"/>
      <c r="Q22" s="125" t="s">
        <v>216</v>
      </c>
      <c r="S22" s="571">
        <f>SUM(X16:X22)</f>
        <v>19930</v>
      </c>
      <c r="T22" s="572"/>
      <c r="U22" s="615">
        <v>5080</v>
      </c>
      <c r="V22" s="616"/>
      <c r="W22" s="182" t="s">
        <v>174</v>
      </c>
      <c r="X22" s="363">
        <v>4080</v>
      </c>
      <c r="Y22" s="364"/>
      <c r="Z22" s="129" t="s">
        <v>218</v>
      </c>
      <c r="AA22" s="130"/>
      <c r="AB22" s="623" t="s">
        <v>219</v>
      </c>
      <c r="AC22" s="624"/>
      <c r="AD22" s="563">
        <v>8020</v>
      </c>
      <c r="AE22" s="586"/>
      <c r="AF22" s="176" t="s">
        <v>220</v>
      </c>
      <c r="AG22" s="232">
        <v>2760</v>
      </c>
      <c r="AH22" s="127"/>
      <c r="AI22" s="132" t="s">
        <v>221</v>
      </c>
    </row>
    <row r="23" spans="1:39" ht="15.75" customHeight="1">
      <c r="A23" s="550"/>
      <c r="B23" s="551"/>
      <c r="C23" s="626">
        <v>2011</v>
      </c>
      <c r="D23" s="627"/>
      <c r="E23" s="360" t="s">
        <v>222</v>
      </c>
      <c r="F23" s="584" t="s">
        <v>223</v>
      </c>
      <c r="G23" s="585"/>
      <c r="H23" s="125"/>
      <c r="J23" s="550"/>
      <c r="K23" s="551"/>
      <c r="L23" s="563">
        <v>4050</v>
      </c>
      <c r="M23" s="564"/>
      <c r="N23" s="176" t="s">
        <v>224</v>
      </c>
      <c r="O23" s="232">
        <v>2170</v>
      </c>
      <c r="P23" s="127"/>
      <c r="Q23" s="125" t="s">
        <v>225</v>
      </c>
      <c r="S23" s="550" t="s">
        <v>182</v>
      </c>
      <c r="T23" s="551"/>
      <c r="U23" s="567">
        <v>5090</v>
      </c>
      <c r="V23" s="568"/>
      <c r="W23" s="323" t="s">
        <v>183</v>
      </c>
      <c r="X23" s="239">
        <v>4870</v>
      </c>
      <c r="Y23" s="128"/>
      <c r="Z23" s="95" t="s">
        <v>228</v>
      </c>
      <c r="AA23" s="130"/>
      <c r="AB23" s="569" t="s">
        <v>165</v>
      </c>
      <c r="AC23" s="619"/>
      <c r="AD23" s="563">
        <v>8030</v>
      </c>
      <c r="AE23" s="586"/>
      <c r="AF23" s="176" t="s">
        <v>229</v>
      </c>
      <c r="AG23" s="232">
        <v>2700</v>
      </c>
      <c r="AH23" s="127"/>
      <c r="AI23" s="132" t="s">
        <v>230</v>
      </c>
    </row>
    <row r="24" spans="1:39" ht="15.75" customHeight="1">
      <c r="A24" s="550"/>
      <c r="B24" s="551"/>
      <c r="C24" s="563">
        <v>2020</v>
      </c>
      <c r="D24" s="564"/>
      <c r="E24" s="176" t="s">
        <v>231</v>
      </c>
      <c r="F24" s="232">
        <v>4030</v>
      </c>
      <c r="G24" s="127"/>
      <c r="H24" s="125" t="s">
        <v>232</v>
      </c>
      <c r="J24" s="550"/>
      <c r="K24" s="551"/>
      <c r="L24" s="563">
        <v>4060</v>
      </c>
      <c r="M24" s="564"/>
      <c r="N24" s="176" t="s">
        <v>233</v>
      </c>
      <c r="O24" s="232">
        <v>2290</v>
      </c>
      <c r="P24" s="127"/>
      <c r="Q24" s="125" t="s">
        <v>234</v>
      </c>
      <c r="S24" s="550"/>
      <c r="T24" s="551"/>
      <c r="U24" s="563">
        <v>5100</v>
      </c>
      <c r="V24" s="564"/>
      <c r="W24" s="176" t="s">
        <v>191</v>
      </c>
      <c r="X24" s="232">
        <v>3990</v>
      </c>
      <c r="Y24" s="127"/>
      <c r="Z24" s="129" t="s">
        <v>236</v>
      </c>
      <c r="AA24" s="130"/>
      <c r="AB24" s="571">
        <f>SUM(AG21:AG24)</f>
        <v>7140</v>
      </c>
      <c r="AC24" s="620"/>
      <c r="AD24" s="615">
        <v>8035</v>
      </c>
      <c r="AE24" s="621"/>
      <c r="AF24" s="182" t="s">
        <v>237</v>
      </c>
      <c r="AG24" s="363">
        <v>560</v>
      </c>
      <c r="AH24" s="364"/>
      <c r="AI24" s="132" t="s">
        <v>238</v>
      </c>
    </row>
    <row r="25" spans="1:39" ht="15.75" customHeight="1">
      <c r="A25" s="550"/>
      <c r="B25" s="551"/>
      <c r="C25" s="563">
        <v>2025</v>
      </c>
      <c r="D25" s="564"/>
      <c r="E25" s="176" t="s">
        <v>239</v>
      </c>
      <c r="F25" s="239">
        <v>3320</v>
      </c>
      <c r="G25" s="127"/>
      <c r="H25" s="125" t="s">
        <v>240</v>
      </c>
      <c r="J25" s="550"/>
      <c r="K25" s="551"/>
      <c r="L25" s="563">
        <v>4072</v>
      </c>
      <c r="M25" s="564"/>
      <c r="N25" s="176" t="s">
        <v>241</v>
      </c>
      <c r="O25" s="232">
        <v>3320</v>
      </c>
      <c r="P25" s="127"/>
      <c r="Q25" s="125" t="s">
        <v>242</v>
      </c>
      <c r="S25" s="550"/>
      <c r="T25" s="551"/>
      <c r="U25" s="563">
        <v>5110</v>
      </c>
      <c r="V25" s="564"/>
      <c r="W25" s="176" t="s">
        <v>199</v>
      </c>
      <c r="X25" s="232">
        <v>2100</v>
      </c>
      <c r="Y25" s="127"/>
      <c r="Z25" s="129"/>
      <c r="AA25" s="130"/>
      <c r="AB25" s="550" t="s">
        <v>245</v>
      </c>
      <c r="AC25" s="551"/>
      <c r="AD25" s="567">
        <v>8040</v>
      </c>
      <c r="AE25" s="622"/>
      <c r="AF25" s="323" t="s">
        <v>246</v>
      </c>
      <c r="AG25" s="239">
        <v>2130</v>
      </c>
      <c r="AH25" s="128"/>
      <c r="AI25" s="132" t="s">
        <v>247</v>
      </c>
    </row>
    <row r="26" spans="1:39" ht="15.75" customHeight="1">
      <c r="A26" s="550"/>
      <c r="B26" s="551"/>
      <c r="C26" s="563">
        <v>2030</v>
      </c>
      <c r="D26" s="564"/>
      <c r="E26" s="176" t="s">
        <v>248</v>
      </c>
      <c r="F26" s="239">
        <v>2410</v>
      </c>
      <c r="G26" s="127"/>
      <c r="H26" s="125" t="s">
        <v>249</v>
      </c>
      <c r="J26" s="550"/>
      <c r="K26" s="551"/>
      <c r="L26" s="563">
        <v>4080</v>
      </c>
      <c r="M26" s="564"/>
      <c r="N26" s="176" t="s">
        <v>250</v>
      </c>
      <c r="O26" s="232">
        <v>2890</v>
      </c>
      <c r="P26" s="127"/>
      <c r="Q26" s="125" t="s">
        <v>251</v>
      </c>
      <c r="S26" s="569" t="s">
        <v>165</v>
      </c>
      <c r="T26" s="625"/>
      <c r="U26" s="563">
        <v>5111</v>
      </c>
      <c r="V26" s="564"/>
      <c r="W26" s="176" t="s">
        <v>207</v>
      </c>
      <c r="X26" s="232">
        <v>4420</v>
      </c>
      <c r="Y26" s="127"/>
      <c r="Z26" s="129" t="s">
        <v>254</v>
      </c>
      <c r="AA26" s="130"/>
      <c r="AB26" s="550"/>
      <c r="AC26" s="551"/>
      <c r="AD26" s="563">
        <v>8050</v>
      </c>
      <c r="AE26" s="586"/>
      <c r="AF26" s="176" t="s">
        <v>255</v>
      </c>
      <c r="AG26" s="232">
        <v>3540</v>
      </c>
      <c r="AH26" s="127"/>
      <c r="AI26" s="132" t="s">
        <v>256</v>
      </c>
    </row>
    <row r="27" spans="1:39" ht="15.75" customHeight="1">
      <c r="A27" s="550"/>
      <c r="B27" s="551"/>
      <c r="C27" s="563">
        <v>2040</v>
      </c>
      <c r="D27" s="564"/>
      <c r="E27" s="176" t="s">
        <v>257</v>
      </c>
      <c r="F27" s="239">
        <v>3930</v>
      </c>
      <c r="G27" s="127"/>
      <c r="H27" s="125" t="s">
        <v>258</v>
      </c>
      <c r="J27" s="550"/>
      <c r="K27" s="551"/>
      <c r="L27" s="563">
        <v>4090</v>
      </c>
      <c r="M27" s="564"/>
      <c r="N27" s="176" t="s">
        <v>259</v>
      </c>
      <c r="O27" s="232">
        <v>2960</v>
      </c>
      <c r="P27" s="127"/>
      <c r="Q27" s="125" t="s">
        <v>260</v>
      </c>
      <c r="S27" s="571">
        <f>SUM(X23:X27)</f>
        <v>20840</v>
      </c>
      <c r="T27" s="572"/>
      <c r="U27" s="615">
        <v>5120</v>
      </c>
      <c r="V27" s="616"/>
      <c r="W27" s="182" t="s">
        <v>217</v>
      </c>
      <c r="X27" s="363">
        <v>5460</v>
      </c>
      <c r="Y27" s="364"/>
      <c r="Z27" s="129" t="s">
        <v>262</v>
      </c>
      <c r="AA27" s="130"/>
      <c r="AB27" s="550"/>
      <c r="AC27" s="551"/>
      <c r="AD27" s="563">
        <v>8060</v>
      </c>
      <c r="AE27" s="586"/>
      <c r="AF27" s="176" t="s">
        <v>263</v>
      </c>
      <c r="AG27" s="232">
        <v>4140</v>
      </c>
      <c r="AH27" s="127"/>
      <c r="AI27" s="132" t="s">
        <v>264</v>
      </c>
    </row>
    <row r="28" spans="1:39" ht="15.75" customHeight="1">
      <c r="A28" s="550"/>
      <c r="B28" s="551"/>
      <c r="C28" s="563">
        <v>2050</v>
      </c>
      <c r="D28" s="564"/>
      <c r="E28" s="176" t="s">
        <v>265</v>
      </c>
      <c r="F28" s="239">
        <v>3380</v>
      </c>
      <c r="G28" s="127"/>
      <c r="H28" s="125" t="s">
        <v>266</v>
      </c>
      <c r="J28" s="550"/>
      <c r="K28" s="551"/>
      <c r="L28" s="563">
        <v>4100</v>
      </c>
      <c r="M28" s="564"/>
      <c r="N28" s="176" t="s">
        <v>267</v>
      </c>
      <c r="O28" s="232">
        <v>2390</v>
      </c>
      <c r="P28" s="127"/>
      <c r="Q28" s="125" t="s">
        <v>268</v>
      </c>
      <c r="S28" s="550" t="s">
        <v>226</v>
      </c>
      <c r="T28" s="551"/>
      <c r="U28" s="567">
        <v>6010</v>
      </c>
      <c r="V28" s="568"/>
      <c r="W28" s="323" t="s">
        <v>227</v>
      </c>
      <c r="X28" s="239">
        <v>4900</v>
      </c>
      <c r="Y28" s="362"/>
      <c r="Z28" s="129" t="s">
        <v>270</v>
      </c>
      <c r="AA28" s="130"/>
      <c r="AB28" s="550"/>
      <c r="AC28" s="551"/>
      <c r="AD28" s="563">
        <v>8071</v>
      </c>
      <c r="AE28" s="586"/>
      <c r="AF28" s="176" t="s">
        <v>271</v>
      </c>
      <c r="AG28" s="232">
        <v>3340</v>
      </c>
      <c r="AH28" s="127"/>
      <c r="AI28" s="132" t="s">
        <v>272</v>
      </c>
    </row>
    <row r="29" spans="1:39" ht="15.75" customHeight="1">
      <c r="A29" s="550"/>
      <c r="B29" s="551"/>
      <c r="C29" s="563">
        <v>2055</v>
      </c>
      <c r="D29" s="564"/>
      <c r="E29" s="176" t="s">
        <v>273</v>
      </c>
      <c r="F29" s="239">
        <v>1990</v>
      </c>
      <c r="G29" s="127"/>
      <c r="H29" s="125" t="s">
        <v>274</v>
      </c>
      <c r="J29" s="550"/>
      <c r="K29" s="551"/>
      <c r="L29" s="563">
        <v>4102</v>
      </c>
      <c r="M29" s="564"/>
      <c r="N29" s="176" t="s">
        <v>275</v>
      </c>
      <c r="O29" s="232">
        <v>2290</v>
      </c>
      <c r="P29" s="127"/>
      <c r="Q29" s="125" t="s">
        <v>276</v>
      </c>
      <c r="S29" s="550"/>
      <c r="T29" s="551"/>
      <c r="U29" s="563">
        <v>6020</v>
      </c>
      <c r="V29" s="564"/>
      <c r="W29" s="176" t="s">
        <v>235</v>
      </c>
      <c r="X29" s="232">
        <v>3290</v>
      </c>
      <c r="Y29" s="127"/>
      <c r="Z29" s="129" t="s">
        <v>278</v>
      </c>
      <c r="AA29" s="130"/>
      <c r="AB29" s="569" t="s">
        <v>165</v>
      </c>
      <c r="AC29" s="619"/>
      <c r="AD29" s="563">
        <v>8072</v>
      </c>
      <c r="AE29" s="586"/>
      <c r="AF29" s="176" t="s">
        <v>279</v>
      </c>
      <c r="AG29" s="232">
        <v>3330</v>
      </c>
      <c r="AH29" s="127"/>
      <c r="AI29" s="132" t="s">
        <v>280</v>
      </c>
    </row>
    <row r="30" spans="1:39" ht="15.75" customHeight="1">
      <c r="A30" s="569" t="s">
        <v>165</v>
      </c>
      <c r="B30" s="625"/>
      <c r="C30" s="563">
        <v>2060</v>
      </c>
      <c r="D30" s="564"/>
      <c r="E30" s="176" t="s">
        <v>281</v>
      </c>
      <c r="F30" s="239">
        <v>2960</v>
      </c>
      <c r="G30" s="127"/>
      <c r="H30" s="125" t="s">
        <v>282</v>
      </c>
      <c r="J30" s="550"/>
      <c r="K30" s="551"/>
      <c r="L30" s="567">
        <v>57010</v>
      </c>
      <c r="M30" s="568"/>
      <c r="N30" s="442" t="s">
        <v>1645</v>
      </c>
      <c r="O30" s="239">
        <v>270</v>
      </c>
      <c r="P30" s="128"/>
      <c r="Q30" s="125" t="s">
        <v>285</v>
      </c>
      <c r="S30" s="550"/>
      <c r="T30" s="551"/>
      <c r="U30" s="617">
        <v>6030</v>
      </c>
      <c r="V30" s="628"/>
      <c r="W30" s="361" t="s">
        <v>243</v>
      </c>
      <c r="X30" s="584" t="s">
        <v>244</v>
      </c>
      <c r="Y30" s="585"/>
      <c r="Z30" s="129" t="s">
        <v>287</v>
      </c>
      <c r="AA30" s="130"/>
      <c r="AB30" s="639">
        <f>SUM(AG25:AG30)</f>
        <v>19720</v>
      </c>
      <c r="AC30" s="620"/>
      <c r="AD30" s="615">
        <v>8080</v>
      </c>
      <c r="AE30" s="621"/>
      <c r="AF30" s="182" t="s">
        <v>288</v>
      </c>
      <c r="AG30" s="363">
        <v>3240</v>
      </c>
      <c r="AH30" s="364"/>
      <c r="AI30" s="132" t="s">
        <v>289</v>
      </c>
    </row>
    <row r="31" spans="1:39" ht="15.75" customHeight="1">
      <c r="A31" s="571">
        <f>SUM(F22:F31)</f>
        <v>31760</v>
      </c>
      <c r="B31" s="572"/>
      <c r="C31" s="615">
        <v>2070</v>
      </c>
      <c r="D31" s="616"/>
      <c r="E31" s="182" t="s">
        <v>290</v>
      </c>
      <c r="F31" s="482">
        <v>3620</v>
      </c>
      <c r="G31" s="364"/>
      <c r="H31" s="125" t="s">
        <v>291</v>
      </c>
      <c r="J31" s="550"/>
      <c r="K31" s="551"/>
      <c r="L31" s="563">
        <v>57020</v>
      </c>
      <c r="M31" s="564"/>
      <c r="N31" s="325" t="s">
        <v>1646</v>
      </c>
      <c r="O31" s="232">
        <v>440</v>
      </c>
      <c r="P31" s="127"/>
      <c r="Q31" s="125" t="s">
        <v>293</v>
      </c>
      <c r="S31" s="550"/>
      <c r="T31" s="551"/>
      <c r="U31" s="617">
        <v>6040</v>
      </c>
      <c r="V31" s="628"/>
      <c r="W31" s="360" t="s">
        <v>252</v>
      </c>
      <c r="X31" s="584" t="s">
        <v>253</v>
      </c>
      <c r="Y31" s="585"/>
      <c r="Z31" s="129" t="s">
        <v>295</v>
      </c>
      <c r="AA31" s="130"/>
      <c r="AB31" s="633" t="s">
        <v>296</v>
      </c>
      <c r="AC31" s="634"/>
      <c r="AD31" s="567">
        <v>8090</v>
      </c>
      <c r="AE31" s="622"/>
      <c r="AF31" s="323" t="s">
        <v>297</v>
      </c>
      <c r="AG31" s="239">
        <v>3240</v>
      </c>
      <c r="AH31" s="128"/>
      <c r="AI31" s="132" t="s">
        <v>298</v>
      </c>
      <c r="AM31" s="117"/>
    </row>
    <row r="32" spans="1:39" ht="15.75" customHeight="1">
      <c r="A32" s="550" t="s">
        <v>299</v>
      </c>
      <c r="B32" s="551"/>
      <c r="C32" s="567">
        <v>2080</v>
      </c>
      <c r="D32" s="568"/>
      <c r="E32" s="323" t="s">
        <v>300</v>
      </c>
      <c r="F32" s="479">
        <v>3920</v>
      </c>
      <c r="G32" s="128"/>
      <c r="H32" s="125" t="s">
        <v>301</v>
      </c>
      <c r="J32" s="550"/>
      <c r="K32" s="551"/>
      <c r="L32" s="563">
        <v>57030</v>
      </c>
      <c r="M32" s="564"/>
      <c r="N32" s="325" t="s">
        <v>1647</v>
      </c>
      <c r="O32" s="232">
        <v>300</v>
      </c>
      <c r="P32" s="127"/>
      <c r="Q32" s="125" t="s">
        <v>303</v>
      </c>
      <c r="S32" s="550"/>
      <c r="T32" s="551"/>
      <c r="U32" s="563">
        <v>6041</v>
      </c>
      <c r="V32" s="564"/>
      <c r="W32" s="176" t="s">
        <v>261</v>
      </c>
      <c r="X32" s="232">
        <v>5660</v>
      </c>
      <c r="Y32" s="127"/>
      <c r="Z32" s="129" t="s">
        <v>305</v>
      </c>
      <c r="AA32" s="138"/>
      <c r="AB32" s="550"/>
      <c r="AC32" s="551"/>
      <c r="AD32" s="563">
        <v>8100</v>
      </c>
      <c r="AE32" s="586"/>
      <c r="AF32" s="176" t="s">
        <v>306</v>
      </c>
      <c r="AG32" s="232">
        <v>2560</v>
      </c>
      <c r="AH32" s="127"/>
      <c r="AI32" s="132" t="s">
        <v>307</v>
      </c>
    </row>
    <row r="33" spans="1:35" ht="15.75" customHeight="1">
      <c r="A33" s="550"/>
      <c r="B33" s="551"/>
      <c r="C33" s="563">
        <v>2090</v>
      </c>
      <c r="D33" s="564"/>
      <c r="E33" s="176" t="s">
        <v>308</v>
      </c>
      <c r="F33" s="232">
        <v>3300</v>
      </c>
      <c r="G33" s="127"/>
      <c r="H33" s="125" t="s">
        <v>309</v>
      </c>
      <c r="J33" s="569" t="s">
        <v>165</v>
      </c>
      <c r="K33" s="570"/>
      <c r="L33" s="563">
        <v>57040</v>
      </c>
      <c r="M33" s="564"/>
      <c r="N33" s="325" t="s">
        <v>1648</v>
      </c>
      <c r="O33" s="232">
        <v>150</v>
      </c>
      <c r="P33" s="127"/>
      <c r="Q33" s="125" t="s">
        <v>311</v>
      </c>
      <c r="S33" s="550"/>
      <c r="T33" s="551"/>
      <c r="U33" s="563">
        <v>6060</v>
      </c>
      <c r="V33" s="564"/>
      <c r="W33" s="176" t="s">
        <v>269</v>
      </c>
      <c r="X33" s="232">
        <v>3520</v>
      </c>
      <c r="Y33" s="127"/>
      <c r="AA33" s="139"/>
      <c r="AB33" s="550"/>
      <c r="AC33" s="551"/>
      <c r="AD33" s="563">
        <v>8110</v>
      </c>
      <c r="AE33" s="586"/>
      <c r="AF33" s="176" t="s">
        <v>312</v>
      </c>
      <c r="AG33" s="232">
        <v>1030</v>
      </c>
      <c r="AH33" s="127"/>
      <c r="AI33" s="132" t="s">
        <v>313</v>
      </c>
    </row>
    <row r="34" spans="1:35" ht="15.75" customHeight="1" thickBot="1">
      <c r="A34" s="550"/>
      <c r="B34" s="551"/>
      <c r="C34" s="563">
        <v>2100</v>
      </c>
      <c r="D34" s="564"/>
      <c r="E34" s="176" t="s">
        <v>314</v>
      </c>
      <c r="F34" s="232">
        <v>3750</v>
      </c>
      <c r="G34" s="127"/>
      <c r="H34" s="125" t="s">
        <v>315</v>
      </c>
      <c r="J34" s="629">
        <f>SUM(O19:O34)</f>
        <v>29500</v>
      </c>
      <c r="K34" s="630"/>
      <c r="L34" s="631">
        <v>57050</v>
      </c>
      <c r="M34" s="632"/>
      <c r="N34" s="450" t="s">
        <v>1649</v>
      </c>
      <c r="O34" s="448">
        <v>50</v>
      </c>
      <c r="P34" s="449"/>
      <c r="Q34" s="140"/>
      <c r="S34" s="550"/>
      <c r="T34" s="551"/>
      <c r="U34" s="563">
        <v>6070</v>
      </c>
      <c r="V34" s="564"/>
      <c r="W34" s="176" t="s">
        <v>277</v>
      </c>
      <c r="X34" s="232">
        <v>6270</v>
      </c>
      <c r="Y34" s="127"/>
      <c r="AB34" s="569" t="s">
        <v>165</v>
      </c>
      <c r="AC34" s="619"/>
      <c r="AD34" s="563">
        <v>8120</v>
      </c>
      <c r="AE34" s="564"/>
      <c r="AF34" s="176" t="s">
        <v>316</v>
      </c>
      <c r="AG34" s="232">
        <v>2660</v>
      </c>
      <c r="AH34" s="127"/>
      <c r="AI34" s="132" t="s">
        <v>317</v>
      </c>
    </row>
    <row r="35" spans="1:35" ht="15.75" customHeight="1" thickBot="1">
      <c r="A35" s="569" t="s">
        <v>165</v>
      </c>
      <c r="B35" s="625"/>
      <c r="C35" s="563">
        <v>2120</v>
      </c>
      <c r="D35" s="564"/>
      <c r="E35" s="176" t="s">
        <v>318</v>
      </c>
      <c r="F35" s="232">
        <v>2350</v>
      </c>
      <c r="G35" s="127"/>
      <c r="H35" s="125" t="s">
        <v>319</v>
      </c>
      <c r="Q35" s="140"/>
      <c r="S35" s="550"/>
      <c r="T35" s="551"/>
      <c r="U35" s="563">
        <v>6090</v>
      </c>
      <c r="V35" s="586"/>
      <c r="W35" s="176" t="s">
        <v>286</v>
      </c>
      <c r="X35" s="232">
        <v>2140</v>
      </c>
      <c r="Y35" s="127"/>
      <c r="AB35" s="629">
        <f>SUM(AG31:AG35)</f>
        <v>9600</v>
      </c>
      <c r="AC35" s="637"/>
      <c r="AD35" s="631">
        <v>57070</v>
      </c>
      <c r="AE35" s="632"/>
      <c r="AF35" s="450" t="s">
        <v>1652</v>
      </c>
      <c r="AG35" s="448">
        <v>110</v>
      </c>
      <c r="AH35" s="449"/>
    </row>
    <row r="36" spans="1:35" ht="15.75" customHeight="1" thickBot="1">
      <c r="A36" s="629">
        <f>SUM(F32:F36)</f>
        <v>16580</v>
      </c>
      <c r="B36" s="637"/>
      <c r="C36" s="635">
        <v>2130</v>
      </c>
      <c r="D36" s="638"/>
      <c r="E36" s="359" t="s">
        <v>320</v>
      </c>
      <c r="F36" s="314">
        <v>3260</v>
      </c>
      <c r="G36" s="135"/>
      <c r="H36" s="125" t="s">
        <v>321</v>
      </c>
      <c r="Q36" s="140"/>
      <c r="S36" s="569" t="s">
        <v>165</v>
      </c>
      <c r="T36" s="570"/>
      <c r="U36" s="563">
        <v>6100</v>
      </c>
      <c r="V36" s="586"/>
      <c r="W36" s="176" t="s">
        <v>294</v>
      </c>
      <c r="X36" s="232">
        <v>3500</v>
      </c>
      <c r="Y36" s="127"/>
    </row>
    <row r="37" spans="1:35" ht="15.75" customHeight="1" thickBot="1">
      <c r="F37" s="121"/>
      <c r="G37" s="121"/>
      <c r="H37" s="121"/>
      <c r="O37" s="121"/>
      <c r="P37" s="121"/>
      <c r="Q37" s="121"/>
      <c r="S37" s="629">
        <f>SUM(X28:X37)</f>
        <v>31310</v>
      </c>
      <c r="T37" s="630"/>
      <c r="U37" s="635">
        <v>6110</v>
      </c>
      <c r="V37" s="636"/>
      <c r="W37" s="359" t="s">
        <v>304</v>
      </c>
      <c r="X37" s="314">
        <v>2030</v>
      </c>
      <c r="Y37" s="135"/>
      <c r="AG37" s="141"/>
      <c r="AH37" s="141"/>
    </row>
    <row r="38" spans="1:35" ht="15.75" hidden="1" customHeight="1">
      <c r="F38" s="121"/>
      <c r="G38" s="121"/>
      <c r="H38" s="121"/>
      <c r="O38" s="121"/>
      <c r="P38" s="121"/>
      <c r="Q38" s="121"/>
    </row>
    <row r="39" spans="1:35" ht="15.75" customHeight="1">
      <c r="A39" s="117" t="s">
        <v>1650</v>
      </c>
      <c r="K39" s="317"/>
      <c r="L39" s="317"/>
      <c r="M39" s="317"/>
      <c r="N39" s="317"/>
      <c r="O39" s="317"/>
      <c r="Q39"/>
      <c r="R39" s="316"/>
      <c r="X39" s="141"/>
      <c r="Y39" s="141"/>
    </row>
    <row r="40" spans="1:35" ht="15.75" customHeight="1">
      <c r="A40" s="117" t="s">
        <v>1651</v>
      </c>
      <c r="K40" s="317"/>
      <c r="L40" s="317"/>
      <c r="M40" s="317"/>
      <c r="N40" s="317"/>
      <c r="O40" s="317"/>
      <c r="Q40"/>
      <c r="R40" s="316"/>
    </row>
    <row r="41" spans="1:35" ht="15.6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X41" s="141"/>
      <c r="Y41" s="141"/>
    </row>
    <row r="42" spans="1:35" ht="15.6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X42" s="141"/>
      <c r="Y42" s="141"/>
    </row>
    <row r="43" spans="1:35" ht="15.75" customHeight="1">
      <c r="A43" s="142" t="s">
        <v>326</v>
      </c>
      <c r="AF43" s="143" t="s">
        <v>327</v>
      </c>
      <c r="AG43" s="144"/>
      <c r="AH43" s="145">
        <f>SUM(A21,A31,A36,J18,J34,S15,S22,S27,S37,AB20)</f>
        <v>253960</v>
      </c>
    </row>
    <row r="44" spans="1:35" ht="15.75" customHeight="1">
      <c r="A44" s="142" t="s">
        <v>328</v>
      </c>
      <c r="AF44" s="146" t="s">
        <v>329</v>
      </c>
      <c r="AG44" s="147"/>
      <c r="AH44" s="148">
        <f>SUM(AB24,AB30,AB35)</f>
        <v>36460</v>
      </c>
    </row>
    <row r="45" spans="1:35" ht="15.75" customHeight="1">
      <c r="A45" s="142" t="s">
        <v>330</v>
      </c>
      <c r="S45"/>
      <c r="AF45" s="146" t="s">
        <v>331</v>
      </c>
      <c r="AG45" s="147"/>
      <c r="AH45" s="148">
        <f>SUM(AH43,AH44)</f>
        <v>290420</v>
      </c>
      <c r="AI45" s="95"/>
    </row>
    <row r="46" spans="1:35" ht="15.65" customHeight="1">
      <c r="A46" s="142" t="s">
        <v>1699</v>
      </c>
      <c r="B46" s="149"/>
      <c r="C46" s="149"/>
      <c r="D46" s="149"/>
      <c r="E46" s="149"/>
      <c r="F46" s="149"/>
      <c r="G46" s="149"/>
      <c r="H46" s="149"/>
      <c r="J46" s="149"/>
      <c r="K46" s="149"/>
      <c r="L46" s="149"/>
      <c r="M46" s="149"/>
      <c r="N46" s="149"/>
      <c r="O46" s="149"/>
      <c r="P46" s="149"/>
      <c r="Q46" s="149"/>
      <c r="S46" s="95"/>
      <c r="T46" s="95"/>
      <c r="U46" s="95"/>
      <c r="V46" s="95"/>
      <c r="W46" s="95"/>
      <c r="X46" s="95"/>
      <c r="Y46" s="95"/>
      <c r="Z46" s="149"/>
      <c r="AA46" s="149"/>
      <c r="AB46" s="149"/>
      <c r="AC46" s="149"/>
      <c r="AD46" s="149"/>
      <c r="AE46" s="95"/>
      <c r="AF46" s="95"/>
      <c r="AG46" s="95"/>
      <c r="AH46" s="95"/>
      <c r="AI46" s="95"/>
    </row>
    <row r="47" spans="1:35" ht="12" customHeight="1">
      <c r="S47" s="95"/>
      <c r="T47" s="95"/>
      <c r="U47" s="95"/>
      <c r="V47" s="95"/>
      <c r="W47" s="95"/>
      <c r="X47" s="95"/>
      <c r="Y47" s="95"/>
    </row>
    <row r="51" spans="19:25" ht="12" customHeight="1">
      <c r="S51" s="149"/>
      <c r="T51" s="149"/>
      <c r="U51" s="149"/>
      <c r="V51" s="149"/>
      <c r="W51" s="149"/>
      <c r="X51" s="149"/>
      <c r="Y51" s="149"/>
    </row>
  </sheetData>
  <sheetProtection formatCells="0" autoFilter="0"/>
  <protectedRanges>
    <protectedRange sqref="BB31" name="範囲1"/>
  </protectedRanges>
  <mergeCells count="189">
    <mergeCell ref="A35:B35"/>
    <mergeCell ref="C35:D35"/>
    <mergeCell ref="A36:B36"/>
    <mergeCell ref="C36:D36"/>
    <mergeCell ref="AD30:AE30"/>
    <mergeCell ref="A31:B31"/>
    <mergeCell ref="C31:D31"/>
    <mergeCell ref="L31:M31"/>
    <mergeCell ref="S36:T36"/>
    <mergeCell ref="U36:V36"/>
    <mergeCell ref="AD31:AE31"/>
    <mergeCell ref="A32:B34"/>
    <mergeCell ref="C32:D32"/>
    <mergeCell ref="A30:B30"/>
    <mergeCell ref="C30:D30"/>
    <mergeCell ref="L30:M30"/>
    <mergeCell ref="U35:V35"/>
    <mergeCell ref="AB30:AC30"/>
    <mergeCell ref="C34:D34"/>
    <mergeCell ref="AB34:AC34"/>
    <mergeCell ref="AD34:AE34"/>
    <mergeCell ref="AD32:AE32"/>
    <mergeCell ref="S37:T37"/>
    <mergeCell ref="U37:V37"/>
    <mergeCell ref="AD33:AE33"/>
    <mergeCell ref="AB23:AC23"/>
    <mergeCell ref="AD29:AE29"/>
    <mergeCell ref="AD27:AE27"/>
    <mergeCell ref="AD28:AE28"/>
    <mergeCell ref="AD25:AE25"/>
    <mergeCell ref="J33:K33"/>
    <mergeCell ref="L33:M33"/>
    <mergeCell ref="L25:M25"/>
    <mergeCell ref="U30:V30"/>
    <mergeCell ref="X30:Y30"/>
    <mergeCell ref="L23:M23"/>
    <mergeCell ref="S28:T35"/>
    <mergeCell ref="U28:V28"/>
    <mergeCell ref="AD26:AE26"/>
    <mergeCell ref="AB35:AC35"/>
    <mergeCell ref="AD35:AE35"/>
    <mergeCell ref="U32:V32"/>
    <mergeCell ref="C29:D29"/>
    <mergeCell ref="L29:M29"/>
    <mergeCell ref="U34:V34"/>
    <mergeCell ref="AB29:AC29"/>
    <mergeCell ref="C28:D28"/>
    <mergeCell ref="L28:M28"/>
    <mergeCell ref="U33:V33"/>
    <mergeCell ref="AB25:AC28"/>
    <mergeCell ref="C26:D26"/>
    <mergeCell ref="L26:M26"/>
    <mergeCell ref="U31:V31"/>
    <mergeCell ref="X31:Y31"/>
    <mergeCell ref="J34:K34"/>
    <mergeCell ref="L34:M34"/>
    <mergeCell ref="J19:K32"/>
    <mergeCell ref="AB31:AC33"/>
    <mergeCell ref="L32:M32"/>
    <mergeCell ref="U27:V27"/>
    <mergeCell ref="C33:D33"/>
    <mergeCell ref="S21:T21"/>
    <mergeCell ref="U21:V21"/>
    <mergeCell ref="C25:D25"/>
    <mergeCell ref="AD21:AE21"/>
    <mergeCell ref="A21:B21"/>
    <mergeCell ref="AB22:AC22"/>
    <mergeCell ref="AD22:AE22"/>
    <mergeCell ref="A20:B20"/>
    <mergeCell ref="C21:D21"/>
    <mergeCell ref="L21:M21"/>
    <mergeCell ref="S26:T26"/>
    <mergeCell ref="U26:V26"/>
    <mergeCell ref="AB21:AC21"/>
    <mergeCell ref="A22:B29"/>
    <mergeCell ref="F23:G23"/>
    <mergeCell ref="AD23:AE23"/>
    <mergeCell ref="C24:D24"/>
    <mergeCell ref="L24:M24"/>
    <mergeCell ref="U29:V29"/>
    <mergeCell ref="AB24:AC24"/>
    <mergeCell ref="AD24:AE24"/>
    <mergeCell ref="C23:D23"/>
    <mergeCell ref="C27:D27"/>
    <mergeCell ref="L27:M27"/>
    <mergeCell ref="C22:D22"/>
    <mergeCell ref="L22:M22"/>
    <mergeCell ref="S27:T27"/>
    <mergeCell ref="AG17:AH17"/>
    <mergeCell ref="C18:D18"/>
    <mergeCell ref="J18:K18"/>
    <mergeCell ref="L18:M18"/>
    <mergeCell ref="S23:T25"/>
    <mergeCell ref="U23:V23"/>
    <mergeCell ref="AD18:AE18"/>
    <mergeCell ref="AG18:AH18"/>
    <mergeCell ref="C19:D19"/>
    <mergeCell ref="C17:D17"/>
    <mergeCell ref="J17:K17"/>
    <mergeCell ref="L17:M17"/>
    <mergeCell ref="S22:T22"/>
    <mergeCell ref="U22:V22"/>
    <mergeCell ref="AD17:AE17"/>
    <mergeCell ref="L19:M19"/>
    <mergeCell ref="U24:V24"/>
    <mergeCell ref="AB19:AC19"/>
    <mergeCell ref="AD19:AE19"/>
    <mergeCell ref="C20:D20"/>
    <mergeCell ref="L20:M20"/>
    <mergeCell ref="U25:V25"/>
    <mergeCell ref="AB20:AC20"/>
    <mergeCell ref="AD20:AE20"/>
    <mergeCell ref="X4:Z4"/>
    <mergeCell ref="AA4:AC4"/>
    <mergeCell ref="AD4:AG4"/>
    <mergeCell ref="AK7:AL7"/>
    <mergeCell ref="A10:B10"/>
    <mergeCell ref="C10:D10"/>
    <mergeCell ref="J10:K10"/>
    <mergeCell ref="L10:M10"/>
    <mergeCell ref="S10:T10"/>
    <mergeCell ref="U10:V10"/>
    <mergeCell ref="AB10:AC10"/>
    <mergeCell ref="AD10:AE10"/>
    <mergeCell ref="A7:C7"/>
    <mergeCell ref="D7:F7"/>
    <mergeCell ref="G7:K7"/>
    <mergeCell ref="X7:AA7"/>
    <mergeCell ref="AD5:AG5"/>
    <mergeCell ref="AK5:AL5"/>
    <mergeCell ref="X5:Z5"/>
    <mergeCell ref="AA5:AC5"/>
    <mergeCell ref="D6:F6"/>
    <mergeCell ref="X6:AA6"/>
    <mergeCell ref="AB6:AH6"/>
    <mergeCell ref="AB7:AH7"/>
    <mergeCell ref="U18:V18"/>
    <mergeCell ref="AD13:AE13"/>
    <mergeCell ref="S17:T20"/>
    <mergeCell ref="U17:V17"/>
    <mergeCell ref="AB12:AC18"/>
    <mergeCell ref="AD12:AE12"/>
    <mergeCell ref="C14:D14"/>
    <mergeCell ref="L14:M14"/>
    <mergeCell ref="U19:V19"/>
    <mergeCell ref="AD14:AE14"/>
    <mergeCell ref="C15:D15"/>
    <mergeCell ref="L15:M15"/>
    <mergeCell ref="U20:V20"/>
    <mergeCell ref="AD15:AE15"/>
    <mergeCell ref="AD16:AE16"/>
    <mergeCell ref="AB11:AC11"/>
    <mergeCell ref="AD11:AE11"/>
    <mergeCell ref="C12:D12"/>
    <mergeCell ref="J12:K16"/>
    <mergeCell ref="L12:M12"/>
    <mergeCell ref="J11:K11"/>
    <mergeCell ref="L11:M11"/>
    <mergeCell ref="S16:T16"/>
    <mergeCell ref="U16:V16"/>
    <mergeCell ref="C13:D13"/>
    <mergeCell ref="F13:G13"/>
    <mergeCell ref="C11:D11"/>
    <mergeCell ref="L13:M13"/>
    <mergeCell ref="S12:T13"/>
    <mergeCell ref="A2:B2"/>
    <mergeCell ref="C2:G2"/>
    <mergeCell ref="J2:M2"/>
    <mergeCell ref="O2:W2"/>
    <mergeCell ref="D4:F4"/>
    <mergeCell ref="G4:T4"/>
    <mergeCell ref="U4:W4"/>
    <mergeCell ref="A12:B19"/>
    <mergeCell ref="A5:C5"/>
    <mergeCell ref="D5:F5"/>
    <mergeCell ref="G5:T5"/>
    <mergeCell ref="U5:W5"/>
    <mergeCell ref="A11:B11"/>
    <mergeCell ref="C16:D16"/>
    <mergeCell ref="L16:M16"/>
    <mergeCell ref="G6:K6"/>
    <mergeCell ref="S11:T11"/>
    <mergeCell ref="U11:V11"/>
    <mergeCell ref="U12:V12"/>
    <mergeCell ref="U13:V13"/>
    <mergeCell ref="S14:T14"/>
    <mergeCell ref="U14:V14"/>
    <mergeCell ref="S15:T15"/>
    <mergeCell ref="U15:V15"/>
  </mergeCells>
  <phoneticPr fontId="5"/>
  <dataValidations count="103">
    <dataValidation allowBlank="1" showInputMessage="1" showErrorMessage="1" prompt="こうせい" sqref="W33" xr:uid="{1D4E7085-AE1B-4DA1-A57C-BA4B2AA6DC64}"/>
    <dataValidation allowBlank="1" showInputMessage="1" showErrorMessage="1" prompt="しんどう" sqref="W32" xr:uid="{8CC5F188-5BB1-437F-BC8D-674A6AAE5CD2}"/>
    <dataValidation allowBlank="1" showInputMessage="1" showErrorMessage="1" prompt="ほくえい" sqref="W31" xr:uid="{08D9BEDE-5048-4AF5-ABA6-103B77606419}"/>
    <dataValidation allowBlank="1" showInputMessage="1" showErrorMessage="1" prompt="ふしこ" sqref="W30" xr:uid="{26660A21-252E-4CD1-805C-51472D6EA6AD}"/>
    <dataValidation allowBlank="1" showInputMessage="1" showErrorMessage="1" prompt="なえぼ" sqref="W29" xr:uid="{1015210A-521C-471D-A583-A46A9CD10DFF}"/>
    <dataValidation allowBlank="1" showInputMessage="1" showErrorMessage="1" prompt="さつなえ" sqref="W28" xr:uid="{2C1A4D56-2F37-4C4A-B78E-EC04DB79B64E}"/>
    <dataValidation allowBlank="1" showInputMessage="1" showErrorMessage="1" prompt="かみのっぽろ" sqref="W27" xr:uid="{B9A8FC50-5111-455C-A17C-A32499673680}"/>
    <dataValidation allowBlank="1" showInputMessage="1" showErrorMessage="1" prompt="あつべつきた" sqref="W26" xr:uid="{7B4E39A5-23B3-4234-AD15-D3EC4F06762D}"/>
    <dataValidation allowBlank="1" showInputMessage="1" showErrorMessage="1" prompt="あつべつちゅうおう" sqref="W25" xr:uid="{12DBB14C-CCAA-4A53-93F9-CC23C83B01CE}"/>
    <dataValidation allowBlank="1" showInputMessage="1" showErrorMessage="1" prompt="もみじだい" sqref="W24" xr:uid="{FD8AD3E7-EDA5-4423-AE63-8D04F101BE98}"/>
    <dataValidation allowBlank="1" showInputMessage="1" showErrorMessage="1" prompt="あおばちゅうおう" sqref="W23" xr:uid="{69709632-EBFC-4F92-96B1-F740692F6A07}"/>
    <dataValidation allowBlank="1" showInputMessage="1" showErrorMessage="1" prompt="ひがししろいし" sqref="W22" xr:uid="{68F75A0A-D752-4201-AF64-9F33DA2B8487}"/>
    <dataValidation allowBlank="1" showInputMessage="1" showErrorMessage="1" prompt="きたしろいし" sqref="W21" xr:uid="{C397C76F-5F30-479C-A2B5-D70E35126F97}"/>
    <dataValidation allowBlank="1" showInputMessage="1" showErrorMessage="1" prompt="きたごう" sqref="W20" xr:uid="{D7D56C08-32FA-40CE-9172-FB2677DB3328}"/>
    <dataValidation allowBlank="1" showInputMessage="1" showErrorMessage="1" prompt="しろいし" sqref="W19" xr:uid="{53CD5CC2-A2C3-425F-B08B-8D7B7C16702A}"/>
    <dataValidation allowBlank="1" showInputMessage="1" showErrorMessage="1" prompt="ひがしさっぽろ" sqref="W18" xr:uid="{5F538A7D-97B9-433E-9B3F-0D965EC5C3F6}"/>
    <dataValidation allowBlank="1" showInputMessage="1" showErrorMessage="1" prompt="きくすいもとまち" sqref="W17" xr:uid="{DF9310CB-F956-42B1-9B99-6A3F9CEAB3EF}"/>
    <dataValidation allowBlank="1" showInputMessage="1" showErrorMessage="1" prompt="きくすい" sqref="W16" xr:uid="{A03FC82F-0F35-4F1D-A8BE-0BFB4F2E4A37}"/>
    <dataValidation allowBlank="1" showInputMessage="1" showErrorMessage="1" prompt="ひらおか" sqref="W14" xr:uid="{30921C43-DA97-4E36-B0C1-6F9B6E2EC314}"/>
    <dataValidation allowBlank="1" showInputMessage="1" showErrorMessage="1" prompt="ていねほしおき" sqref="E36" xr:uid="{87A1B9BE-9558-4CC0-8DA3-66558BE7D661}"/>
    <dataValidation allowBlank="1" showInputMessage="1" showErrorMessage="1" prompt="ていねいなほ" sqref="E35" xr:uid="{BC4190F0-2EC9-49DA-840E-E857DADE48E0}"/>
    <dataValidation allowBlank="1" showInputMessage="1" showErrorMessage="1" prompt="ていねまえだ" sqref="E34" xr:uid="{115CCD7D-93BA-4DEB-8CAC-8100090CC822}"/>
    <dataValidation allowBlank="1" showInputMessage="1" showErrorMessage="1" prompt="ていねとみおか" sqref="E33" xr:uid="{26A30BA1-F089-4B45-99BF-8E100E28111D}"/>
    <dataValidation allowBlank="1" showInputMessage="1" showErrorMessage="1" prompt="ていねちゅうおう" sqref="E32" xr:uid="{242D2A4B-1E3E-4AD8-A370-2337F07450BB}"/>
    <dataValidation allowBlank="1" showInputMessage="1" showErrorMessage="1" prompt="みやのさわ" sqref="E31" xr:uid="{514982D0-101D-46FB-9370-16C53359BDA2}"/>
    <dataValidation allowBlank="1" showInputMessage="1" showErrorMessage="1" prompt="にしのみなみ" sqref="E30" xr:uid="{761686D5-4B43-4EE3-B143-BDAABD8D2900}"/>
    <dataValidation allowBlank="1" showInputMessage="1" showErrorMessage="1" prompt="にしのきた" sqref="E29" xr:uid="{57CA9300-CCAD-43C3-B6D6-C5E0EB906033}"/>
    <dataValidation allowBlank="1" showInputMessage="1" showErrorMessage="1" prompt="にしの" sqref="E28" xr:uid="{59A5C4D4-7E38-438F-AE97-747F8E294938}"/>
    <dataValidation allowBlank="1" showInputMessage="1" showErrorMessage="1" prompt="しんはっさむ" sqref="E27" xr:uid="{8D84D213-4828-416D-8770-CF62E4DDE9DE}"/>
    <dataValidation allowBlank="1" showInputMessage="1" showErrorMessage="1" prompt="はっさむ" sqref="E26" xr:uid="{EC0EA6DC-2975-4287-8972-FB5750E7A81C}"/>
    <dataValidation allowBlank="1" showInputMessage="1" showErrorMessage="1" prompt="はちけん" sqref="E25" xr:uid="{FA4EA2E1-CABE-4403-AA99-2448B453A568}"/>
    <dataValidation allowBlank="1" showInputMessage="1" showErrorMessage="1" prompt="ことに" sqref="E24" xr:uid="{A0B30483-C20B-4065-A724-670E515F3253}"/>
    <dataValidation allowBlank="1" showInputMessage="1" showErrorMessage="1" prompt="やまのて" sqref="E23" xr:uid="{92191C30-7362-4A3D-8130-013F0A0A875B}"/>
    <dataValidation allowBlank="1" showInputMessage="1" showErrorMessage="1" prompt="みやのもり" sqref="E22" xr:uid="{784B7F63-9D03-43B6-A0CB-8DF303F472B0}"/>
    <dataValidation allowBlank="1" showInputMessage="1" showErrorMessage="1" prompt="にしやまはな" sqref="E21" xr:uid="{6AA1C745-BB09-47AE-9F14-7FE217D5158E}"/>
    <dataValidation allowBlank="1" showInputMessage="1" showErrorMessage="1" prompt="ひがしやまはな" sqref="E20" xr:uid="{D08932C3-FCD3-4340-80B7-25B14AB7B3B4}"/>
    <dataValidation allowBlank="1" showInputMessage="1" showErrorMessage="1" prompt="きたまるやま" sqref="E19" xr:uid="{76428982-B9BF-4BFA-B18F-550E48693029}"/>
    <dataValidation allowBlank="1" showInputMessage="1" showErrorMessage="1" prompt="にしまるやま" sqref="E17" xr:uid="{FBA260DE-0422-4D37-9427-22E797CE2F76}"/>
    <dataValidation allowBlank="1" showInputMessage="1" showErrorMessage="1" prompt="みなみまるやま" sqref="E16" xr:uid="{F7D31464-F802-410E-B8A8-B587B229BD25}"/>
    <dataValidation allowBlank="1" showInputMessage="1" showErrorMessage="1" prompt="あけぼの" sqref="E15" xr:uid="{0DBA76E5-6A00-4B69-9C6F-6CD048AD8A80}"/>
    <dataValidation allowBlank="1" showInputMessage="1" showErrorMessage="1" prompt="ちゅうおうみなみ" sqref="E14" xr:uid="{5E89BD0F-4426-4F0D-A4FC-5BF4C1CBEB27}"/>
    <dataValidation allowBlank="1" showInputMessage="1" showErrorMessage="1" prompt="そうえんちゅうおう" sqref="E13" xr:uid="{38CF6C1A-9401-474D-B223-92B626E274DD}"/>
    <dataValidation allowBlank="1" showInputMessage="1" showErrorMessage="1" prompt="そうえんちゅうおうきた" sqref="E12" xr:uid="{436C7145-6B8D-48F4-89EC-F0E5B78333EE}"/>
    <dataValidation allowBlank="1" showInputMessage="1" showErrorMessage="1" prompt="さっぽろてつほく" sqref="W34" xr:uid="{C82CC548-6954-4375-AF64-EBC1C5D0B805}"/>
    <dataValidation allowBlank="1" showInputMessage="1" showErrorMessage="1" prompt="こうさい" sqref="E18" xr:uid="{1F3D6AB8-CA27-48FF-A4E2-21DB5B923A4B}"/>
    <dataValidation allowBlank="1" showInputMessage="1" showErrorMessage="1" prompt="ちゅうおうひがし" sqref="E11" xr:uid="{7201F11B-40C5-4EAE-8D4C-D2337191EA30}"/>
    <dataValidation allowBlank="1" showInputMessage="1" showErrorMessage="1" prompt="おかだま" sqref="W37" xr:uid="{5A41D7FA-84CC-4F65-BD1C-A1F957D79313}"/>
    <dataValidation allowBlank="1" showInputMessage="1" showErrorMessage="1" prompt="さかえまちひがし" sqref="W36" xr:uid="{E3062065-D9EE-4005-BDD2-72F62A192241}"/>
    <dataValidation allowBlank="1" showInputMessage="1" showErrorMessage="1" prompt="さかえまちちゅうおう" sqref="W35" xr:uid="{DD3EF7B0-C71C-4E8D-B4B6-A3E5D305A635}"/>
    <dataValidation allowBlank="1" showInputMessage="1" showErrorMessage="1" prompt="きたの" sqref="W13" xr:uid="{AD1E832F-926A-4648-82CA-5264E4544529}"/>
    <dataValidation allowBlank="1" showInputMessage="1" showErrorMessage="1" prompt="しんえい" sqref="W12" xr:uid="{DA01E820-B618-433B-9692-1A4B01A2F62B}"/>
    <dataValidation allowBlank="1" showInputMessage="1" showErrorMessage="1" prompt="きよた" sqref="W11" xr:uid="{8274EE5D-F7C9-43CE-B793-1608FBF4F574}"/>
    <dataValidation allowBlank="1" showInputMessage="1" showErrorMessage="1" prompt="きたのどおり" sqref="N29" xr:uid="{17D8DC0D-356C-4CBA-9C91-6DFFCE367A61}"/>
    <dataValidation allowBlank="1" showInputMessage="1" showErrorMessage="1" prompt="つきさむひがし" sqref="N28" xr:uid="{4A88A44E-C846-4BFF-A858-3972B95D2A44}"/>
    <dataValidation allowBlank="1" showInputMessage="1" showErrorMessage="1" prompt="にしおか" sqref="N27" xr:uid="{AEE0B402-A88B-42E2-9021-9B92115C1D6F}"/>
    <dataValidation allowBlank="1" showInputMessage="1" showErrorMessage="1" prompt="ふくずみ" sqref="N26" xr:uid="{9EEB40B7-05D4-49DE-AF38-86DB8E8C2E08}"/>
    <dataValidation allowBlank="1" showInputMessage="1" showErrorMessage="1" prompt="つきさむ" sqref="N25" xr:uid="{5ED88891-FB0A-4A54-B256-821323C81B38}"/>
    <dataValidation allowBlank="1" showInputMessage="1" showErrorMessage="1" prompt="なんごう" sqref="N24" xr:uid="{A72A3511-CDC8-4354-96F9-04B2CAAC022E}"/>
    <dataValidation allowBlank="1" showInputMessage="1" showErrorMessage="1" prompt="なかのしま" sqref="N23" xr:uid="{3B6F8A87-5E90-4AAB-8448-2767C8EF56A1}"/>
    <dataValidation allowBlank="1" showInputMessage="1" showErrorMessage="1" prompt="ひらぎし" sqref="N22" xr:uid="{6F637FC9-D503-460D-8531-5B12DA2CAC38}"/>
    <dataValidation allowBlank="1" showInputMessage="1" showErrorMessage="1" prompt="みその" sqref="N21" xr:uid="{5607B7A9-9F87-47E5-B33D-88BAE2C17390}"/>
    <dataValidation allowBlank="1" showInputMessage="1" showErrorMessage="1" prompt="このはな" sqref="N20" xr:uid="{52B36EF9-86B8-4110-94C9-808470FCBE1C}"/>
    <dataValidation allowBlank="1" showInputMessage="1" showErrorMessage="1" prompt="とよひらちゅうおう" sqref="N19" xr:uid="{85EA0FCD-2293-4FDB-8565-F10E088700E9}"/>
    <dataValidation allowBlank="1" showInputMessage="1" showErrorMessage="1" prompt="じょうざんけい" sqref="N18" xr:uid="{24F23090-3EB8-4547-9C40-FC6B0FB0202D}"/>
    <dataValidation allowBlank="1" showInputMessage="1" showErrorMessage="1" prompt="ふじの" sqref="N17" xr:uid="{6D829A0C-3004-44D6-8675-92877281C848}"/>
    <dataValidation allowBlank="1" showInputMessage="1" showErrorMessage="1" prompt="いしやま" sqref="N16" xr:uid="{AD46F5F7-18E1-462E-96EA-8565DDF622AB}"/>
    <dataValidation allowBlank="1" showInputMessage="1" showErrorMessage="1" prompt="まこまない" sqref="N15" xr:uid="{C165204B-53A9-4447-9097-729108D332B8}"/>
    <dataValidation allowBlank="1" showInputMessage="1" showErrorMessage="1" prompt="すみかわ" sqref="N14" xr:uid="{3CA70023-AB39-4E56-B6A2-AD8F135EEAEB}"/>
    <dataValidation allowBlank="1" showInputMessage="1" showErrorMessage="1" prompt="すみかわよじょう" sqref="N13" xr:uid="{15DE23A1-5BBF-452F-BAAE-D002B727AA75}"/>
    <dataValidation allowBlank="1" showInputMessage="1" showErrorMessage="1" prompt="もなみ" sqref="N12" xr:uid="{55BACB92-20E4-432A-BADD-BEBED65B9F5C}"/>
    <dataValidation allowBlank="1" showInputMessage="1" showErrorMessage="1" prompt="かわぞえきた" sqref="N11" xr:uid="{6D2156FA-3D1F-4DAA-A075-7A76403EA2C9}"/>
    <dataValidation allowBlank="1" showInputMessage="1" showErrorMessage="1" prompt="おおあさ" sqref="AF25" xr:uid="{786204FC-ADE6-4076-885B-7C35E3C77AC9}"/>
    <dataValidation allowBlank="1" showInputMessage="1" showErrorMessage="1" prompt="いしかり" sqref="AF24" xr:uid="{F5F1C1ED-72CC-404A-9974-F9E8AF56DA34}"/>
    <dataValidation allowBlank="1" showInputMessage="1" showErrorMessage="1" prompt="はなかわみなみ" sqref="AF23" xr:uid="{2A2BBC20-BCCF-4F62-9FBA-13530A291500}"/>
    <dataValidation allowBlank="1" showInputMessage="1" showErrorMessage="1" prompt="はなかわきた" sqref="AF22" xr:uid="{4A0B3D81-207C-45CF-821F-9D7A7F5852B3}"/>
    <dataValidation allowBlank="1" showInputMessage="1" showErrorMessage="1" prompt="はなかわひがし" sqref="AF21" xr:uid="{69DFD7A6-E6CB-452F-9F8B-EE78E1BA5705}"/>
    <dataValidation allowBlank="1" showInputMessage="1" showErrorMessage="1" prompt="あいのさと" sqref="AF20" xr:uid="{70A86359-3F84-4055-A1F7-BA876432D793}"/>
    <dataValidation allowBlank="1" showInputMessage="1" showErrorMessage="1" prompt="しのろ" sqref="AF19" xr:uid="{3CD0D634-9B07-4105-AE9F-5FA6A7B932FF}"/>
    <dataValidation allowBlank="1" showInputMessage="1" showErrorMessage="1" prompt="たいへい" sqref="AF18" xr:uid="{B6A0F4E4-FD1A-41D8-9EE9-A7B00FF79B60}"/>
    <dataValidation allowBlank="1" showInputMessage="1" showErrorMessage="1" prompt="とんでんきた" sqref="AF17" xr:uid="{04FDEFDC-A41F-4C20-9F61-FE2A86203B13}"/>
    <dataValidation allowBlank="1" showInputMessage="1" showErrorMessage="1" prompt="とんでん" sqref="AF16" xr:uid="{566D23B0-AC24-4CF4-A4C3-C1D6307AFB03}"/>
    <dataValidation allowBlank="1" showInputMessage="1" showErrorMessage="1" prompt="しんことにせいぶ" sqref="AF15" xr:uid="{27B06E8B-360C-4FFD-BD71-39B82EF32095}"/>
    <dataValidation allowBlank="1" showInputMessage="1" showErrorMessage="1" prompt="しんことにほくぶ" sqref="AF14" xr:uid="{1ECD5A05-E57D-4347-8852-885693A4AF1D}"/>
    <dataValidation allowBlank="1" showInputMessage="1" showErrorMessage="1" prompt="しんかわ" sqref="AF13" xr:uid="{43A34DDA-27B1-4BEA-B6AE-8485714CEA54}"/>
    <dataValidation allowBlank="1" showInputMessage="1" showErrorMessage="1" prompt="あさぶ" sqref="AF12" xr:uid="{C7C6752A-E713-4D73-AC0D-E0B27A112233}"/>
    <dataValidation allowBlank="1" showInputMessage="1" showErrorMessage="1" prompt="ほろきた" sqref="AF11" xr:uid="{D17D45F9-7A14-4D12-B468-D0808DD0CCC4}"/>
    <dataValidation allowBlank="1" showInputMessage="1" showErrorMessage="1" prompt="おおまがり" sqref="AF34" xr:uid="{21A8522B-9A37-418B-BAE2-E14B47CF048D}"/>
    <dataValidation allowBlank="1" showInputMessage="1" showErrorMessage="1" prompt="にしのさと" sqref="AF33" xr:uid="{D1399C72-EEF9-4A73-9E6B-BAD8271946A0}"/>
    <dataValidation allowBlank="1" showInputMessage="1" showErrorMessage="1" prompt="ひろしま" sqref="AF32" xr:uid="{88E6EB35-08AD-4EB8-93BD-D066C3889C81}"/>
    <dataValidation allowBlank="1" showInputMessage="1" showErrorMessage="1" prompt="きたひろしま" sqref="AF31" xr:uid="{8EBDA0D2-F5BA-4CC7-8076-2FFBCE5BB8A8}"/>
    <dataValidation allowBlank="1" showInputMessage="1" showErrorMessage="1" prompt="えべつとうぶ" sqref="AF30" xr:uid="{100A31A6-E141-4D50-8AAA-607157FC13DE}"/>
    <dataValidation allowBlank="1" showInputMessage="1" showErrorMessage="1" prompt="えべつちゅうおう" sqref="AF29" xr:uid="{4DDDB8DC-94C0-456D-99C1-C08B35B455DF}"/>
    <dataValidation allowBlank="1" showInputMessage="1" showErrorMessage="1" prompt="えべつせいぶ" sqref="AF28" xr:uid="{5C7ADE01-C4BC-44A5-999C-50E034A23816}"/>
    <dataValidation allowBlank="1" showInputMessage="1" showErrorMessage="1" prompt="のっぽろなんぶ" sqref="AF27" xr:uid="{DF21E078-D3CD-4AD6-839D-C4645A3676AC}"/>
    <dataValidation allowBlank="1" showInputMessage="1" showErrorMessage="1" prompt="のっぽろおおあさひがし" sqref="AF26" xr:uid="{8A063E2F-CAB7-4859-B26E-FC87A138E575}"/>
    <dataValidation type="whole" errorStyle="information" allowBlank="1" showInputMessage="1" showErrorMessage="1" errorTitle="定数オーバー" error="定数オーバーです。" sqref="AH19:AH35 Y32:Y37 P11:P33 Y16:Y29 G11:G12 AH11:AH16 G14:G22 G24:G36 Y11:Y14" xr:uid="{B6B28139-095C-4F85-B816-2B7F4B952F13}">
      <formula1>0</formula1>
      <formula2>F11</formula2>
    </dataValidation>
    <dataValidation allowBlank="1" showInputMessage="1" showErrorMessage="1" prompt="まいにちきよたさとづか" sqref="W15" xr:uid="{316488FF-E58E-471C-AF26-98D4EBE321AF}"/>
    <dataValidation allowBlank="1" showInputMessage="1" showErrorMessage="1" prompt="まいにちひらぎし" sqref="N30" xr:uid="{CB8D5C0D-ED21-4C47-BE0D-E6BD5CADA0AA}"/>
    <dataValidation allowBlank="1" showInputMessage="1" showErrorMessage="1" prompt="まいにちみその" sqref="N31" xr:uid="{0630973C-963C-48FD-BDDA-AF1348696CD1}"/>
    <dataValidation allowBlank="1" showInputMessage="1" showErrorMessage="1" prompt="まいにちつきさむ" sqref="N32" xr:uid="{243C0B2D-66BF-4BFB-B7A2-65FBC207CDD7}"/>
    <dataValidation allowBlank="1" showInputMessage="1" showErrorMessage="1" prompt="まいにちつきさむひがし" sqref="N33" xr:uid="{830165BD-5612-4BFD-9E29-EDBA6F04282C}"/>
    <dataValidation allowBlank="1" showInputMessage="1" showErrorMessage="1" prompt="まいにちふくずみ" sqref="N34" xr:uid="{B2C77F6A-30D3-41F2-936D-E3B74FC74570}"/>
    <dataValidation allowBlank="1" showInputMessage="1" showErrorMessage="1" prompt="まいにちおおまがり" sqref="AF35" xr:uid="{179DC229-1332-43B5-B006-19D1CC778A53}"/>
  </dataValidations>
  <hyperlinks>
    <hyperlink ref="AK5" location="表紙!A1" display="表紙へ戻る" xr:uid="{A036B043-E365-4C38-B2D3-1B79FB1125B5}"/>
    <hyperlink ref="AK7:AL7" location="変更履歴!A1" display="変更履歴へ" xr:uid="{2DBE429E-DA18-4E2C-B21E-B1E395BA312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0FAC-FBB1-4596-AE55-56CB681D65FE}">
  <sheetPr>
    <pageSetUpPr fitToPage="1"/>
  </sheetPr>
  <dimension ref="A1:AL46"/>
  <sheetViews>
    <sheetView showGridLines="0" showZeros="0" view="pageBreakPreview" zoomScale="75" zoomScaleNormal="70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9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2</v>
      </c>
      <c r="B2" s="541"/>
      <c r="C2" s="542" t="s">
        <v>332</v>
      </c>
      <c r="D2" s="543"/>
      <c r="E2" s="543"/>
      <c r="F2" s="543"/>
      <c r="G2" s="543"/>
      <c r="H2" s="151"/>
      <c r="I2" s="95"/>
      <c r="J2" s="544">
        <v>46054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>
        <v>0</v>
      </c>
      <c r="B3" s="130"/>
      <c r="C3" s="130"/>
      <c r="D3" s="130"/>
      <c r="E3" s="130"/>
      <c r="F3" s="130"/>
      <c r="G3" s="130"/>
      <c r="H3" s="132"/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0"/>
      <c r="S6" s="681"/>
      <c r="T6" s="681"/>
      <c r="U6" s="682"/>
      <c r="V6" s="680"/>
      <c r="W6" s="682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</row>
    <row r="7" spans="1:38" ht="24.75" customHeight="1" thickBot="1">
      <c r="A7" s="594"/>
      <c r="B7" s="595"/>
      <c r="C7" s="596"/>
      <c r="D7" s="690">
        <f>表紙!J25</f>
        <v>0</v>
      </c>
      <c r="E7" s="691"/>
      <c r="F7" s="692"/>
      <c r="G7" s="690">
        <f>L7+O7</f>
        <v>0</v>
      </c>
      <c r="H7" s="691"/>
      <c r="I7" s="691"/>
      <c r="J7" s="691"/>
      <c r="K7" s="692"/>
      <c r="L7" s="693">
        <f>SUM(G22:H28,G11:G18)</f>
        <v>0</v>
      </c>
      <c r="M7" s="694"/>
      <c r="N7" s="694"/>
      <c r="O7" s="693">
        <f>SUM(P11:P20,P24:P37,Y11:Y14,Y18:Y26,AH11:AH29)</f>
        <v>0</v>
      </c>
      <c r="P7" s="695"/>
      <c r="Q7" s="421"/>
      <c r="R7" s="696"/>
      <c r="S7" s="696"/>
      <c r="T7" s="696"/>
      <c r="U7" s="697"/>
      <c r="V7" s="698"/>
      <c r="W7" s="699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95"/>
      <c r="T8" s="132"/>
      <c r="U8" s="132"/>
      <c r="V8" s="132"/>
      <c r="W8" s="132"/>
      <c r="X8" s="132"/>
      <c r="Y8" s="132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95"/>
      <c r="AL8" s="95"/>
    </row>
    <row r="9" spans="1:38" ht="15.75" customHeight="1" thickBot="1">
      <c r="A9" s="353" t="s">
        <v>336</v>
      </c>
      <c r="B9" s="353"/>
      <c r="C9" s="353"/>
      <c r="D9" s="353"/>
      <c r="E9" s="353"/>
      <c r="F9" s="117"/>
      <c r="G9" s="117"/>
      <c r="H9" s="117"/>
      <c r="I9" s="117"/>
      <c r="J9" s="117" t="s">
        <v>337</v>
      </c>
      <c r="K9" s="132"/>
      <c r="L9" s="117"/>
      <c r="M9" s="117"/>
      <c r="N9" s="117"/>
      <c r="O9" s="155"/>
      <c r="P9" s="155"/>
      <c r="Q9" s="125"/>
      <c r="R9" s="117"/>
      <c r="S9" s="156" t="s">
        <v>338</v>
      </c>
      <c r="T9" s="117"/>
      <c r="U9" s="117"/>
      <c r="V9" s="117"/>
      <c r="W9" s="117"/>
      <c r="X9" s="117"/>
      <c r="Y9" s="117"/>
      <c r="Z9" s="117"/>
      <c r="AA9" s="117"/>
      <c r="AB9" s="117" t="s">
        <v>339</v>
      </c>
      <c r="AJ9" s="132"/>
      <c r="AK9" s="132"/>
      <c r="AL9" s="132"/>
    </row>
    <row r="10" spans="1:38" ht="15.75" customHeight="1">
      <c r="A10" s="591" t="s">
        <v>340</v>
      </c>
      <c r="B10" s="592"/>
      <c r="C10" s="684" t="s">
        <v>4</v>
      </c>
      <c r="D10" s="685"/>
      <c r="E10" s="447" t="s">
        <v>112</v>
      </c>
      <c r="F10" s="452" t="s">
        <v>341</v>
      </c>
      <c r="G10" s="453" t="s">
        <v>342</v>
      </c>
      <c r="H10" s="125"/>
      <c r="I10" s="132"/>
      <c r="J10" s="686" t="s">
        <v>340</v>
      </c>
      <c r="K10" s="687"/>
      <c r="L10" s="688" t="s">
        <v>4</v>
      </c>
      <c r="M10" s="689"/>
      <c r="N10" s="159" t="s">
        <v>343</v>
      </c>
      <c r="O10" s="160" t="s">
        <v>341</v>
      </c>
      <c r="P10" s="161" t="s">
        <v>114</v>
      </c>
      <c r="Q10" s="125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32"/>
    </row>
    <row r="11" spans="1:38" ht="15.75" customHeight="1">
      <c r="A11" s="640" t="s">
        <v>344</v>
      </c>
      <c r="B11" s="641"/>
      <c r="C11" s="654">
        <v>50110</v>
      </c>
      <c r="D11" s="655"/>
      <c r="E11" s="329" t="s">
        <v>345</v>
      </c>
      <c r="F11" s="239">
        <v>1315</v>
      </c>
      <c r="G11" s="124"/>
      <c r="H11" s="125" t="s">
        <v>346</v>
      </c>
      <c r="I11" s="165"/>
      <c r="J11" s="656" t="s">
        <v>347</v>
      </c>
      <c r="K11" s="657"/>
      <c r="L11" s="654">
        <v>41010</v>
      </c>
      <c r="M11" s="660"/>
      <c r="N11" s="320" t="s">
        <v>348</v>
      </c>
      <c r="O11" s="239">
        <v>1185</v>
      </c>
      <c r="P11" s="166"/>
      <c r="Q11" s="125" t="s">
        <v>349</v>
      </c>
      <c r="R11" s="132"/>
      <c r="S11" s="656" t="s">
        <v>350</v>
      </c>
      <c r="T11" s="657"/>
      <c r="U11" s="654">
        <v>50180</v>
      </c>
      <c r="V11" s="660"/>
      <c r="W11" s="320" t="s">
        <v>351</v>
      </c>
      <c r="X11" s="239">
        <v>1080</v>
      </c>
      <c r="Y11" s="167"/>
      <c r="Z11" s="125" t="s">
        <v>352</v>
      </c>
      <c r="AA11" s="165"/>
      <c r="AB11" s="707" t="s">
        <v>353</v>
      </c>
      <c r="AC11" s="708"/>
      <c r="AD11" s="646">
        <v>50340</v>
      </c>
      <c r="AE11" s="709"/>
      <c r="AF11" s="176" t="s">
        <v>354</v>
      </c>
      <c r="AG11" s="239">
        <v>295</v>
      </c>
      <c r="AH11" s="167"/>
      <c r="AI11" s="132" t="s">
        <v>355</v>
      </c>
      <c r="AJ11" s="132"/>
      <c r="AK11" s="132"/>
    </row>
    <row r="12" spans="1:38" ht="15.75" customHeight="1">
      <c r="A12" s="642"/>
      <c r="B12" s="643"/>
      <c r="C12" s="646">
        <v>50120</v>
      </c>
      <c r="D12" s="663"/>
      <c r="E12" s="176" t="s">
        <v>356</v>
      </c>
      <c r="F12" s="388">
        <v>4390</v>
      </c>
      <c r="G12" s="127"/>
      <c r="H12" s="125" t="s">
        <v>357</v>
      </c>
      <c r="I12" s="165"/>
      <c r="J12" s="650"/>
      <c r="K12" s="651"/>
      <c r="L12" s="664">
        <v>41020</v>
      </c>
      <c r="M12" s="676"/>
      <c r="N12" s="134" t="s">
        <v>358</v>
      </c>
      <c r="O12" s="674" t="s">
        <v>359</v>
      </c>
      <c r="P12" s="675"/>
      <c r="Q12" s="125"/>
      <c r="R12" s="132"/>
      <c r="S12" s="650"/>
      <c r="T12" s="651"/>
      <c r="U12" s="646">
        <v>50190</v>
      </c>
      <c r="V12" s="647"/>
      <c r="W12" s="126" t="s">
        <v>360</v>
      </c>
      <c r="X12" s="131">
        <v>1210</v>
      </c>
      <c r="Y12" s="167"/>
      <c r="Z12" s="125" t="s">
        <v>361</v>
      </c>
      <c r="AA12" s="125"/>
      <c r="AB12" s="650"/>
      <c r="AC12" s="651"/>
      <c r="AD12" s="672">
        <v>50350</v>
      </c>
      <c r="AE12" s="712"/>
      <c r="AF12" s="126" t="s">
        <v>362</v>
      </c>
      <c r="AG12" s="374">
        <v>1130</v>
      </c>
      <c r="AH12" s="167"/>
      <c r="AI12" s="132" t="s">
        <v>363</v>
      </c>
      <c r="AJ12" s="132"/>
      <c r="AK12" s="132"/>
    </row>
    <row r="13" spans="1:38" ht="15.75" customHeight="1">
      <c r="A13" s="644"/>
      <c r="B13" s="645"/>
      <c r="C13" s="670">
        <v>50130</v>
      </c>
      <c r="D13" s="671"/>
      <c r="E13" s="182" t="s">
        <v>364</v>
      </c>
      <c r="F13" s="389">
        <v>2840</v>
      </c>
      <c r="G13" s="364"/>
      <c r="H13" s="125" t="s">
        <v>365</v>
      </c>
      <c r="I13" s="165"/>
      <c r="J13" s="650"/>
      <c r="K13" s="651"/>
      <c r="L13" s="646">
        <v>41030</v>
      </c>
      <c r="M13" s="647"/>
      <c r="N13" s="176" t="s">
        <v>366</v>
      </c>
      <c r="O13" s="374">
        <v>2565</v>
      </c>
      <c r="P13" s="166"/>
      <c r="Q13" s="125" t="s">
        <v>367</v>
      </c>
      <c r="R13" s="132"/>
      <c r="S13" s="650"/>
      <c r="T13" s="651"/>
      <c r="U13" s="646">
        <v>50200</v>
      </c>
      <c r="V13" s="647"/>
      <c r="W13" s="126" t="s">
        <v>368</v>
      </c>
      <c r="X13" s="131">
        <v>295</v>
      </c>
      <c r="Y13" s="167"/>
      <c r="Z13" s="125" t="s">
        <v>369</v>
      </c>
      <c r="AA13" s="125"/>
      <c r="AB13" s="650"/>
      <c r="AC13" s="651"/>
      <c r="AD13" s="646">
        <v>50360</v>
      </c>
      <c r="AE13" s="709"/>
      <c r="AF13" s="126" t="s">
        <v>370</v>
      </c>
      <c r="AG13" s="374">
        <v>275</v>
      </c>
      <c r="AH13" s="167"/>
      <c r="AI13" s="132" t="s">
        <v>371</v>
      </c>
      <c r="AJ13" s="132"/>
      <c r="AK13" s="132"/>
    </row>
    <row r="14" spans="1:38" ht="15.75" customHeight="1">
      <c r="A14" s="640" t="s">
        <v>372</v>
      </c>
      <c r="B14" s="641"/>
      <c r="C14" s="672">
        <v>50140</v>
      </c>
      <c r="D14" s="673"/>
      <c r="E14" s="323" t="s">
        <v>373</v>
      </c>
      <c r="F14" s="390">
        <v>4860</v>
      </c>
      <c r="G14" s="128"/>
      <c r="H14" s="125" t="s">
        <v>374</v>
      </c>
      <c r="I14" s="165"/>
      <c r="J14" s="650"/>
      <c r="K14" s="651"/>
      <c r="L14" s="646">
        <v>41040</v>
      </c>
      <c r="M14" s="647"/>
      <c r="N14" s="126" t="s">
        <v>375</v>
      </c>
      <c r="O14" s="131">
        <v>2165</v>
      </c>
      <c r="P14" s="167"/>
      <c r="Q14" s="125" t="s">
        <v>376</v>
      </c>
      <c r="R14" s="132"/>
      <c r="S14" s="652"/>
      <c r="T14" s="653"/>
      <c r="U14" s="648">
        <v>50210</v>
      </c>
      <c r="V14" s="649"/>
      <c r="W14" s="463" t="s">
        <v>377</v>
      </c>
      <c r="X14" s="742" t="s">
        <v>1665</v>
      </c>
      <c r="Y14" s="743"/>
      <c r="Z14" s="125" t="s">
        <v>378</v>
      </c>
      <c r="AA14" s="125"/>
      <c r="AB14" s="658"/>
      <c r="AC14" s="659"/>
      <c r="AD14" s="718">
        <v>50380</v>
      </c>
      <c r="AE14" s="719"/>
      <c r="AF14" s="738" t="s">
        <v>379</v>
      </c>
      <c r="AG14" s="733">
        <v>1365</v>
      </c>
      <c r="AH14" s="735"/>
      <c r="AI14" s="132" t="s">
        <v>380</v>
      </c>
      <c r="AJ14" s="132"/>
      <c r="AK14" s="132"/>
    </row>
    <row r="15" spans="1:38" ht="15.75" customHeight="1">
      <c r="A15" s="642"/>
      <c r="B15" s="643"/>
      <c r="C15" s="646">
        <v>50150</v>
      </c>
      <c r="D15" s="663"/>
      <c r="E15" s="176" t="s">
        <v>381</v>
      </c>
      <c r="F15" s="388">
        <v>5310</v>
      </c>
      <c r="G15" s="127"/>
      <c r="H15" s="125" t="s">
        <v>382</v>
      </c>
      <c r="I15" s="165"/>
      <c r="J15" s="650"/>
      <c r="K15" s="651"/>
      <c r="L15" s="646">
        <v>41050</v>
      </c>
      <c r="M15" s="647"/>
      <c r="N15" s="126" t="s">
        <v>383</v>
      </c>
      <c r="O15" s="131">
        <v>905</v>
      </c>
      <c r="P15" s="167"/>
      <c r="Q15" s="125" t="s">
        <v>384</v>
      </c>
      <c r="R15" s="132"/>
      <c r="S15" s="132"/>
      <c r="T15" s="132"/>
      <c r="U15" s="132"/>
      <c r="V15" s="132"/>
      <c r="W15" s="117"/>
      <c r="X15" s="155"/>
      <c r="Y15" s="172"/>
      <c r="Z15" s="125"/>
      <c r="AA15" s="165"/>
      <c r="AB15" s="658" t="s">
        <v>385</v>
      </c>
      <c r="AC15" s="659"/>
      <c r="AD15" s="672"/>
      <c r="AE15" s="712"/>
      <c r="AF15" s="739"/>
      <c r="AG15" s="734"/>
      <c r="AH15" s="736"/>
      <c r="AI15" s="132" t="s">
        <v>386</v>
      </c>
      <c r="AJ15" s="132"/>
      <c r="AK15" s="132"/>
    </row>
    <row r="16" spans="1:38" ht="15.75" customHeight="1">
      <c r="A16" s="642"/>
      <c r="B16" s="643"/>
      <c r="C16" s="664">
        <v>50160</v>
      </c>
      <c r="D16" s="665"/>
      <c r="E16" s="451" t="s">
        <v>387</v>
      </c>
      <c r="F16" s="584" t="s">
        <v>388</v>
      </c>
      <c r="G16" s="711"/>
      <c r="H16" s="125"/>
      <c r="I16" s="165"/>
      <c r="J16" s="650"/>
      <c r="K16" s="651"/>
      <c r="L16" s="646">
        <v>41060</v>
      </c>
      <c r="M16" s="647"/>
      <c r="N16" s="126" t="s">
        <v>389</v>
      </c>
      <c r="O16" s="131">
        <v>965</v>
      </c>
      <c r="P16" s="167"/>
      <c r="Q16" s="125" t="s">
        <v>390</v>
      </c>
      <c r="R16" s="132"/>
      <c r="S16" s="156" t="s">
        <v>391</v>
      </c>
      <c r="AA16" s="165"/>
      <c r="AB16" s="650" t="s">
        <v>392</v>
      </c>
      <c r="AC16" s="651"/>
      <c r="AD16" s="646">
        <v>50320</v>
      </c>
      <c r="AE16" s="740"/>
      <c r="AF16" s="176" t="s">
        <v>393</v>
      </c>
      <c r="AG16" s="374">
        <v>860</v>
      </c>
      <c r="AH16" s="167"/>
      <c r="AI16" s="132" t="s">
        <v>394</v>
      </c>
      <c r="AJ16" s="132"/>
      <c r="AK16" s="132"/>
    </row>
    <row r="17" spans="1:37" ht="15.75" customHeight="1">
      <c r="A17" s="642"/>
      <c r="B17" s="643"/>
      <c r="C17" s="661">
        <v>57100</v>
      </c>
      <c r="D17" s="662"/>
      <c r="E17" s="483" t="s">
        <v>1653</v>
      </c>
      <c r="F17" s="714" t="s">
        <v>1690</v>
      </c>
      <c r="G17" s="715"/>
      <c r="H17" s="125"/>
      <c r="I17" s="165"/>
      <c r="J17" s="658"/>
      <c r="K17" s="659"/>
      <c r="L17" s="646">
        <v>41080</v>
      </c>
      <c r="M17" s="727"/>
      <c r="N17" s="126" t="s">
        <v>395</v>
      </c>
      <c r="O17" s="131">
        <v>2010</v>
      </c>
      <c r="P17" s="167"/>
      <c r="Q17" s="125" t="s">
        <v>396</v>
      </c>
      <c r="R17" s="132"/>
      <c r="S17" s="686" t="s">
        <v>340</v>
      </c>
      <c r="T17" s="687"/>
      <c r="U17" s="701" t="s">
        <v>4</v>
      </c>
      <c r="V17" s="687"/>
      <c r="W17" s="159" t="s">
        <v>112</v>
      </c>
      <c r="X17" s="162" t="s">
        <v>341</v>
      </c>
      <c r="Y17" s="163" t="s">
        <v>114</v>
      </c>
      <c r="AA17" s="165"/>
      <c r="AB17" s="658"/>
      <c r="AC17" s="659"/>
      <c r="AD17" s="718">
        <v>50330</v>
      </c>
      <c r="AE17" s="741"/>
      <c r="AF17" s="330" t="s">
        <v>397</v>
      </c>
      <c r="AG17" s="331">
        <v>215</v>
      </c>
      <c r="AH17" s="184"/>
      <c r="AI17" s="132" t="s">
        <v>398</v>
      </c>
      <c r="AJ17" s="132"/>
      <c r="AK17" s="132"/>
    </row>
    <row r="18" spans="1:37" ht="15.75" customHeight="1" thickBot="1">
      <c r="A18" s="668"/>
      <c r="B18" s="669"/>
      <c r="C18" s="666">
        <v>57110</v>
      </c>
      <c r="D18" s="667"/>
      <c r="E18" s="484" t="s">
        <v>1654</v>
      </c>
      <c r="F18" s="716" t="s">
        <v>1690</v>
      </c>
      <c r="G18" s="717"/>
      <c r="H18" s="117"/>
      <c r="I18" s="165"/>
      <c r="J18" s="650" t="s">
        <v>400</v>
      </c>
      <c r="K18" s="651"/>
      <c r="L18" s="646">
        <v>41100</v>
      </c>
      <c r="M18" s="727"/>
      <c r="N18" s="126" t="s">
        <v>401</v>
      </c>
      <c r="O18" s="131">
        <v>1710</v>
      </c>
      <c r="P18" s="167"/>
      <c r="Q18" s="125" t="s">
        <v>402</v>
      </c>
      <c r="R18" s="132"/>
      <c r="S18" s="707" t="s">
        <v>403</v>
      </c>
      <c r="T18" s="708"/>
      <c r="U18" s="646">
        <v>50220</v>
      </c>
      <c r="V18" s="709"/>
      <c r="W18" s="320" t="s">
        <v>404</v>
      </c>
      <c r="X18" s="239">
        <v>625</v>
      </c>
      <c r="Y18" s="167"/>
      <c r="Z18" s="125" t="s">
        <v>405</v>
      </c>
      <c r="AA18" s="125"/>
      <c r="AB18" s="650" t="s">
        <v>406</v>
      </c>
      <c r="AC18" s="651"/>
      <c r="AD18" s="646">
        <v>50390</v>
      </c>
      <c r="AE18" s="713"/>
      <c r="AF18" s="126" t="s">
        <v>407</v>
      </c>
      <c r="AG18" s="131">
        <v>3080</v>
      </c>
      <c r="AH18" s="167"/>
      <c r="AI18" s="132" t="s">
        <v>408</v>
      </c>
      <c r="AJ18" s="132"/>
      <c r="AK18" s="132"/>
    </row>
    <row r="19" spans="1:37" ht="15.75" customHeight="1">
      <c r="A19" s="150"/>
      <c r="B19" s="150"/>
      <c r="C19" s="337"/>
      <c r="D19" s="337"/>
      <c r="E19" s="338"/>
      <c r="F19" s="185"/>
      <c r="G19" s="140"/>
      <c r="H19" s="132"/>
      <c r="I19" s="165"/>
      <c r="J19" s="650"/>
      <c r="K19" s="651"/>
      <c r="L19" s="646">
        <v>41110</v>
      </c>
      <c r="M19" s="727"/>
      <c r="N19" s="126" t="s">
        <v>409</v>
      </c>
      <c r="O19" s="131">
        <v>1515</v>
      </c>
      <c r="P19" s="167"/>
      <c r="Q19" s="125" t="s">
        <v>410</v>
      </c>
      <c r="R19" s="132"/>
      <c r="S19" s="650"/>
      <c r="T19" s="651"/>
      <c r="U19" s="646">
        <v>50240</v>
      </c>
      <c r="V19" s="709"/>
      <c r="W19" s="126" t="s">
        <v>411</v>
      </c>
      <c r="X19" s="131">
        <v>545</v>
      </c>
      <c r="Y19" s="167"/>
      <c r="Z19" s="125" t="s">
        <v>412</v>
      </c>
      <c r="AA19" s="125"/>
      <c r="AB19" s="650"/>
      <c r="AC19" s="651"/>
      <c r="AD19" s="646">
        <v>50400</v>
      </c>
      <c r="AE19" s="713"/>
      <c r="AF19" s="126" t="s">
        <v>413</v>
      </c>
      <c r="AG19" s="131">
        <v>155</v>
      </c>
      <c r="AH19" s="167"/>
      <c r="AI19" s="132" t="s">
        <v>414</v>
      </c>
      <c r="AJ19" s="132"/>
      <c r="AK19" s="132"/>
    </row>
    <row r="20" spans="1:37" ht="15.75" customHeight="1" thickBot="1">
      <c r="A20" s="353" t="s">
        <v>399</v>
      </c>
      <c r="B20" s="353"/>
      <c r="C20" s="353"/>
      <c r="D20" s="353"/>
      <c r="E20" s="353"/>
      <c r="F20" s="117"/>
      <c r="G20" s="117"/>
      <c r="H20" s="125" t="s">
        <v>417</v>
      </c>
      <c r="I20" s="165"/>
      <c r="J20" s="652"/>
      <c r="K20" s="653"/>
      <c r="L20" s="670">
        <v>41120</v>
      </c>
      <c r="M20" s="726"/>
      <c r="N20" s="169" t="s">
        <v>418</v>
      </c>
      <c r="O20" s="170">
        <v>535</v>
      </c>
      <c r="P20" s="171"/>
      <c r="Q20" s="125" t="s">
        <v>419</v>
      </c>
      <c r="R20" s="132"/>
      <c r="S20" s="658"/>
      <c r="T20" s="659"/>
      <c r="U20" s="646">
        <v>50250</v>
      </c>
      <c r="V20" s="709"/>
      <c r="W20" s="126" t="s">
        <v>420</v>
      </c>
      <c r="X20" s="131">
        <v>230</v>
      </c>
      <c r="Y20" s="167"/>
      <c r="Z20" s="125" t="s">
        <v>421</v>
      </c>
      <c r="AA20" s="125"/>
      <c r="AB20" s="650"/>
      <c r="AC20" s="651"/>
      <c r="AD20" s="646">
        <v>50415</v>
      </c>
      <c r="AE20" s="713"/>
      <c r="AF20" s="126" t="s">
        <v>422</v>
      </c>
      <c r="AG20" s="131">
        <v>165</v>
      </c>
      <c r="AH20" s="166"/>
      <c r="AI20" s="132" t="s">
        <v>423</v>
      </c>
      <c r="AJ20" s="132"/>
      <c r="AK20" s="132"/>
    </row>
    <row r="21" spans="1:37" ht="15.75" customHeight="1" thickTop="1">
      <c r="A21" s="746" t="s">
        <v>340</v>
      </c>
      <c r="B21" s="747"/>
      <c r="C21" s="748" t="s">
        <v>4</v>
      </c>
      <c r="D21" s="747"/>
      <c r="E21" s="336" t="s">
        <v>343</v>
      </c>
      <c r="F21" s="157" t="s">
        <v>341</v>
      </c>
      <c r="G21" s="158" t="s">
        <v>114</v>
      </c>
      <c r="H21" s="125" t="s">
        <v>425</v>
      </c>
      <c r="I21" s="165"/>
      <c r="R21" s="132"/>
      <c r="S21" s="722" t="s">
        <v>426</v>
      </c>
      <c r="T21" s="723"/>
      <c r="U21" s="646">
        <v>50260</v>
      </c>
      <c r="V21" s="709"/>
      <c r="W21" s="126" t="s">
        <v>427</v>
      </c>
      <c r="X21" s="131">
        <v>600</v>
      </c>
      <c r="Y21" s="167"/>
      <c r="Z21" s="125" t="s">
        <v>428</v>
      </c>
      <c r="AA21" s="125"/>
      <c r="AB21" s="650"/>
      <c r="AC21" s="651"/>
      <c r="AD21" s="646">
        <v>50435</v>
      </c>
      <c r="AE21" s="713"/>
      <c r="AF21" s="126" t="s">
        <v>429</v>
      </c>
      <c r="AG21" s="131">
        <v>520</v>
      </c>
      <c r="AH21" s="167"/>
      <c r="AI21" s="132" t="s">
        <v>430</v>
      </c>
      <c r="AJ21" s="132"/>
      <c r="AK21" s="132"/>
    </row>
    <row r="22" spans="1:37" ht="15.75" customHeight="1">
      <c r="A22" s="749" t="s">
        <v>415</v>
      </c>
      <c r="B22" s="657"/>
      <c r="C22" s="654">
        <v>50010</v>
      </c>
      <c r="D22" s="660"/>
      <c r="E22" s="320" t="s">
        <v>416</v>
      </c>
      <c r="F22" s="239">
        <v>2130</v>
      </c>
      <c r="G22" s="164"/>
      <c r="H22" s="125" t="s">
        <v>432</v>
      </c>
      <c r="I22" s="165"/>
      <c r="J22" s="117" t="s">
        <v>433</v>
      </c>
      <c r="K22" s="117"/>
      <c r="L22" s="117"/>
      <c r="M22" s="117"/>
      <c r="N22" s="117"/>
      <c r="O22" s="181"/>
      <c r="P22" s="117"/>
      <c r="Q22" s="132"/>
      <c r="R22" s="132"/>
      <c r="S22" s="724"/>
      <c r="T22" s="725"/>
      <c r="U22" s="646">
        <v>50270</v>
      </c>
      <c r="V22" s="709"/>
      <c r="W22" s="126" t="s">
        <v>434</v>
      </c>
      <c r="X22" s="131">
        <v>310</v>
      </c>
      <c r="Y22" s="167"/>
      <c r="Z22" s="125" t="s">
        <v>435</v>
      </c>
      <c r="AA22" s="125"/>
      <c r="AB22" s="658"/>
      <c r="AC22" s="659"/>
      <c r="AD22" s="672">
        <v>50440</v>
      </c>
      <c r="AE22" s="737"/>
      <c r="AF22" s="136" t="s">
        <v>436</v>
      </c>
      <c r="AG22" s="123">
        <v>345</v>
      </c>
      <c r="AH22" s="166"/>
      <c r="AI22" s="132" t="s">
        <v>437</v>
      </c>
      <c r="AJ22" s="132"/>
      <c r="AK22" s="132"/>
    </row>
    <row r="23" spans="1:37" ht="15.75" customHeight="1">
      <c r="A23" s="750"/>
      <c r="B23" s="651"/>
      <c r="C23" s="646">
        <v>50020</v>
      </c>
      <c r="D23" s="709"/>
      <c r="E23" s="126" t="s">
        <v>424</v>
      </c>
      <c r="F23" s="374">
        <v>2540</v>
      </c>
      <c r="G23" s="168"/>
      <c r="H23" s="125"/>
      <c r="I23" s="125"/>
      <c r="J23" s="686" t="s">
        <v>340</v>
      </c>
      <c r="K23" s="687"/>
      <c r="L23" s="701" t="s">
        <v>4</v>
      </c>
      <c r="M23" s="687"/>
      <c r="N23" s="159" t="s">
        <v>112</v>
      </c>
      <c r="O23" s="162" t="s">
        <v>341</v>
      </c>
      <c r="P23" s="163" t="s">
        <v>114</v>
      </c>
      <c r="Q23" s="132"/>
      <c r="R23" s="132"/>
      <c r="S23" s="650" t="s">
        <v>440</v>
      </c>
      <c r="T23" s="651"/>
      <c r="U23" s="646">
        <v>50280</v>
      </c>
      <c r="V23" s="709"/>
      <c r="W23" s="126" t="s">
        <v>441</v>
      </c>
      <c r="X23" s="131">
        <v>1015</v>
      </c>
      <c r="Y23" s="167"/>
      <c r="Z23" s="125" t="s">
        <v>442</v>
      </c>
      <c r="AA23" s="125"/>
      <c r="AB23" s="650" t="s">
        <v>443</v>
      </c>
      <c r="AC23" s="651"/>
      <c r="AD23" s="646">
        <v>50450</v>
      </c>
      <c r="AE23" s="713"/>
      <c r="AF23" s="126" t="s">
        <v>444</v>
      </c>
      <c r="AG23" s="131">
        <v>490</v>
      </c>
      <c r="AH23" s="167"/>
      <c r="AJ23" s="132"/>
      <c r="AK23" s="132"/>
    </row>
    <row r="24" spans="1:37" ht="15.75" customHeight="1">
      <c r="A24" s="750"/>
      <c r="B24" s="651"/>
      <c r="C24" s="646">
        <v>50030</v>
      </c>
      <c r="D24" s="709"/>
      <c r="E24" s="126" t="s">
        <v>431</v>
      </c>
      <c r="F24" s="374">
        <v>2430</v>
      </c>
      <c r="G24" s="168"/>
      <c r="H24" s="125" t="s">
        <v>446</v>
      </c>
      <c r="I24" s="125"/>
      <c r="J24" s="656" t="s">
        <v>447</v>
      </c>
      <c r="K24" s="657"/>
      <c r="L24" s="654">
        <v>13210</v>
      </c>
      <c r="M24" s="744"/>
      <c r="N24" s="320" t="s">
        <v>448</v>
      </c>
      <c r="O24" s="239">
        <v>260</v>
      </c>
      <c r="P24" s="166"/>
      <c r="Q24" s="132" t="s">
        <v>449</v>
      </c>
      <c r="R24" s="132"/>
      <c r="S24" s="650"/>
      <c r="T24" s="651"/>
      <c r="U24" s="718">
        <v>50290</v>
      </c>
      <c r="V24" s="719"/>
      <c r="W24" s="137" t="s">
        <v>450</v>
      </c>
      <c r="X24" s="331">
        <v>80</v>
      </c>
      <c r="Y24" s="184"/>
      <c r="Z24" s="125" t="s">
        <v>451</v>
      </c>
      <c r="AA24" s="125"/>
      <c r="AB24" s="658"/>
      <c r="AC24" s="659"/>
      <c r="AD24" s="646">
        <v>50460</v>
      </c>
      <c r="AE24" s="713"/>
      <c r="AF24" s="126" t="s">
        <v>452</v>
      </c>
      <c r="AG24" s="131">
        <v>2015</v>
      </c>
      <c r="AH24" s="167"/>
      <c r="AJ24" s="132"/>
      <c r="AK24" s="132"/>
    </row>
    <row r="25" spans="1:37" ht="15.75" customHeight="1">
      <c r="A25" s="750"/>
      <c r="B25" s="651"/>
      <c r="C25" s="664">
        <v>50040</v>
      </c>
      <c r="D25" s="757"/>
      <c r="E25" s="305" t="s">
        <v>438</v>
      </c>
      <c r="F25" s="753" t="s">
        <v>439</v>
      </c>
      <c r="G25" s="754"/>
      <c r="H25" s="125" t="s">
        <v>454</v>
      </c>
      <c r="I25" s="125"/>
      <c r="J25" s="650"/>
      <c r="K25" s="651"/>
      <c r="L25" s="646">
        <v>13220</v>
      </c>
      <c r="M25" s="647"/>
      <c r="N25" s="126" t="s">
        <v>455</v>
      </c>
      <c r="O25" s="131">
        <v>310</v>
      </c>
      <c r="P25" s="167"/>
      <c r="Q25" s="132" t="s">
        <v>456</v>
      </c>
      <c r="R25" s="132"/>
      <c r="S25" s="650"/>
      <c r="T25" s="651"/>
      <c r="U25" s="646">
        <v>50300</v>
      </c>
      <c r="V25" s="709"/>
      <c r="W25" s="176" t="s">
        <v>457</v>
      </c>
      <c r="X25" s="131">
        <v>475</v>
      </c>
      <c r="Y25" s="167"/>
      <c r="Z25" s="125" t="s">
        <v>458</v>
      </c>
      <c r="AA25" s="125"/>
      <c r="AB25" s="658" t="s">
        <v>459</v>
      </c>
      <c r="AC25" s="659"/>
      <c r="AD25" s="646">
        <v>50470</v>
      </c>
      <c r="AE25" s="713"/>
      <c r="AF25" s="126" t="s">
        <v>460</v>
      </c>
      <c r="AG25" s="131">
        <v>1025</v>
      </c>
      <c r="AH25" s="167"/>
      <c r="AJ25" s="132"/>
      <c r="AK25" s="132"/>
    </row>
    <row r="26" spans="1:37" ht="15.75" customHeight="1">
      <c r="A26" s="750"/>
      <c r="B26" s="651"/>
      <c r="C26" s="646">
        <v>50050</v>
      </c>
      <c r="D26" s="709"/>
      <c r="E26" s="176" t="s">
        <v>445</v>
      </c>
      <c r="F26" s="374">
        <v>3055</v>
      </c>
      <c r="G26" s="168"/>
      <c r="H26" s="125" t="s">
        <v>462</v>
      </c>
      <c r="I26" s="125"/>
      <c r="J26" s="650"/>
      <c r="K26" s="651"/>
      <c r="L26" s="646">
        <v>13230</v>
      </c>
      <c r="M26" s="647"/>
      <c r="N26" s="126" t="s">
        <v>463</v>
      </c>
      <c r="O26" s="131">
        <v>4115</v>
      </c>
      <c r="P26" s="167"/>
      <c r="Q26" s="132" t="s">
        <v>464</v>
      </c>
      <c r="R26" s="132"/>
      <c r="S26" s="652"/>
      <c r="T26" s="653"/>
      <c r="U26" s="670">
        <v>50310</v>
      </c>
      <c r="V26" s="728"/>
      <c r="W26" s="182" t="s">
        <v>465</v>
      </c>
      <c r="X26" s="170">
        <v>60</v>
      </c>
      <c r="Y26" s="171"/>
      <c r="Z26" s="125" t="s">
        <v>466</v>
      </c>
      <c r="AA26" s="125"/>
      <c r="AB26" s="650" t="s">
        <v>467</v>
      </c>
      <c r="AC26" s="651"/>
      <c r="AD26" s="646">
        <v>50490</v>
      </c>
      <c r="AE26" s="713"/>
      <c r="AF26" s="126" t="s">
        <v>468</v>
      </c>
      <c r="AG26" s="131">
        <v>650</v>
      </c>
      <c r="AH26" s="167"/>
      <c r="AJ26" s="132"/>
      <c r="AK26" s="132"/>
    </row>
    <row r="27" spans="1:37" ht="15.75" customHeight="1">
      <c r="A27" s="750"/>
      <c r="B27" s="651"/>
      <c r="C27" s="646">
        <v>50060</v>
      </c>
      <c r="D27" s="709"/>
      <c r="E27" s="126" t="s">
        <v>453</v>
      </c>
      <c r="F27" s="131">
        <v>2430</v>
      </c>
      <c r="G27" s="168"/>
      <c r="H27" s="125"/>
      <c r="I27" s="125"/>
      <c r="J27" s="650"/>
      <c r="K27" s="651"/>
      <c r="L27" s="646">
        <v>13240</v>
      </c>
      <c r="M27" s="647"/>
      <c r="N27" s="126" t="s">
        <v>469</v>
      </c>
      <c r="O27" s="131">
        <v>365</v>
      </c>
      <c r="P27" s="167"/>
      <c r="Q27" s="132" t="s">
        <v>470</v>
      </c>
      <c r="R27" s="132"/>
      <c r="S27" s="341"/>
      <c r="T27" s="341"/>
      <c r="U27" s="731"/>
      <c r="V27" s="731"/>
      <c r="W27" s="332"/>
      <c r="X27" s="333"/>
      <c r="Y27" s="379"/>
      <c r="Z27" s="132" t="s">
        <v>471</v>
      </c>
      <c r="AA27" s="125"/>
      <c r="AB27" s="650"/>
      <c r="AC27" s="651"/>
      <c r="AD27" s="646">
        <v>50491</v>
      </c>
      <c r="AE27" s="713"/>
      <c r="AF27" s="196" t="s">
        <v>472</v>
      </c>
      <c r="AG27" s="131">
        <v>40</v>
      </c>
      <c r="AH27" s="167"/>
      <c r="AJ27" s="132"/>
      <c r="AK27" s="132"/>
    </row>
    <row r="28" spans="1:37" ht="15.75" customHeight="1" thickBot="1">
      <c r="A28" s="751"/>
      <c r="B28" s="752"/>
      <c r="C28" s="755">
        <v>50070</v>
      </c>
      <c r="D28" s="756"/>
      <c r="E28" s="326" t="s">
        <v>461</v>
      </c>
      <c r="F28" s="396">
        <v>2300</v>
      </c>
      <c r="G28" s="197"/>
      <c r="H28" s="125"/>
      <c r="I28" s="165"/>
      <c r="J28" s="650"/>
      <c r="K28" s="651"/>
      <c r="L28" s="646">
        <v>13250</v>
      </c>
      <c r="M28" s="647"/>
      <c r="N28" s="126" t="s">
        <v>473</v>
      </c>
      <c r="O28" s="131">
        <v>285</v>
      </c>
      <c r="P28" s="167"/>
      <c r="Q28" s="132" t="s">
        <v>474</v>
      </c>
      <c r="R28" s="132"/>
      <c r="S28" s="341"/>
      <c r="T28" s="341"/>
      <c r="U28" s="720"/>
      <c r="V28" s="720"/>
      <c r="W28" s="334"/>
      <c r="X28" s="335"/>
      <c r="Y28" s="379"/>
      <c r="Z28" s="132" t="s">
        <v>475</v>
      </c>
      <c r="AA28" s="165"/>
      <c r="AB28" s="650"/>
      <c r="AC28" s="651"/>
      <c r="AD28" s="646">
        <v>50500</v>
      </c>
      <c r="AE28" s="713"/>
      <c r="AF28" s="196" t="s">
        <v>476</v>
      </c>
      <c r="AG28" s="131">
        <v>115</v>
      </c>
      <c r="AH28" s="167"/>
      <c r="AJ28" s="132"/>
      <c r="AK28" s="132"/>
    </row>
    <row r="29" spans="1:37" ht="15.75" customHeight="1" thickTop="1">
      <c r="A29"/>
      <c r="B29"/>
      <c r="C29"/>
      <c r="D29"/>
      <c r="E29"/>
      <c r="F29"/>
      <c r="G29"/>
      <c r="I29" s="165"/>
      <c r="J29" s="658"/>
      <c r="K29" s="659"/>
      <c r="L29" s="646">
        <v>15100</v>
      </c>
      <c r="M29" s="647"/>
      <c r="N29" s="126" t="s">
        <v>477</v>
      </c>
      <c r="O29" s="131">
        <v>180</v>
      </c>
      <c r="P29" s="167"/>
      <c r="Q29" s="132" t="s">
        <v>478</v>
      </c>
      <c r="R29" s="132"/>
      <c r="S29" s="341"/>
      <c r="T29" s="341"/>
      <c r="U29" s="720"/>
      <c r="V29" s="720"/>
      <c r="W29" s="334"/>
      <c r="X29" s="335"/>
      <c r="Y29" s="379"/>
      <c r="Z29" s="132" t="s">
        <v>479</v>
      </c>
      <c r="AB29" s="652"/>
      <c r="AC29" s="653"/>
      <c r="AD29" s="670">
        <v>50510</v>
      </c>
      <c r="AE29" s="745"/>
      <c r="AF29" s="209" t="s">
        <v>480</v>
      </c>
      <c r="AG29" s="170">
        <v>140</v>
      </c>
      <c r="AH29" s="171"/>
      <c r="AJ29" s="132"/>
      <c r="AK29" s="132"/>
    </row>
    <row r="30" spans="1:37" ht="15.75" customHeight="1">
      <c r="A30"/>
      <c r="B30"/>
      <c r="C30"/>
      <c r="D30"/>
      <c r="E30"/>
      <c r="F30"/>
      <c r="G30"/>
      <c r="I30" s="165"/>
      <c r="J30" s="650" t="s">
        <v>481</v>
      </c>
      <c r="K30" s="651"/>
      <c r="L30" s="646">
        <v>15010</v>
      </c>
      <c r="M30" s="647"/>
      <c r="N30" s="126" t="s">
        <v>482</v>
      </c>
      <c r="O30" s="131">
        <v>1180</v>
      </c>
      <c r="P30" s="167"/>
      <c r="Q30" s="132" t="s">
        <v>483</v>
      </c>
      <c r="R30" s="132"/>
      <c r="S30" s="341"/>
      <c r="T30" s="341"/>
      <c r="U30" s="720"/>
      <c r="V30" s="720"/>
      <c r="W30" s="710"/>
      <c r="X30" s="702"/>
      <c r="Y30" s="704"/>
      <c r="Z30" s="705"/>
      <c r="AJ30" s="132"/>
      <c r="AK30" s="132"/>
    </row>
    <row r="31" spans="1:37" ht="15.75" customHeight="1">
      <c r="I31" s="165"/>
      <c r="J31" s="650"/>
      <c r="K31" s="651"/>
      <c r="L31" s="646">
        <v>15020</v>
      </c>
      <c r="M31" s="647"/>
      <c r="N31" s="126" t="s">
        <v>484</v>
      </c>
      <c r="O31" s="131">
        <v>205</v>
      </c>
      <c r="P31" s="167"/>
      <c r="Q31" s="132" t="s">
        <v>485</v>
      </c>
      <c r="R31" s="132"/>
      <c r="S31" s="706"/>
      <c r="T31" s="706"/>
      <c r="U31" s="720"/>
      <c r="V31" s="720"/>
      <c r="W31" s="710"/>
      <c r="X31" s="703"/>
      <c r="Y31" s="703"/>
      <c r="Z31" s="705"/>
      <c r="AJ31" s="132"/>
      <c r="AK31" s="132"/>
    </row>
    <row r="32" spans="1:37" ht="15.75" customHeight="1">
      <c r="I32" s="165"/>
      <c r="J32" s="658"/>
      <c r="K32" s="659"/>
      <c r="L32" s="646">
        <v>15060</v>
      </c>
      <c r="M32" s="647"/>
      <c r="N32" s="126" t="s">
        <v>486</v>
      </c>
      <c r="O32" s="131">
        <v>220</v>
      </c>
      <c r="P32" s="167"/>
      <c r="Q32" s="132" t="s">
        <v>487</v>
      </c>
      <c r="R32" s="132"/>
      <c r="S32" s="706"/>
      <c r="T32" s="706"/>
      <c r="U32" s="720"/>
      <c r="V32" s="721"/>
      <c r="W32" s="334"/>
      <c r="X32" s="335"/>
      <c r="Y32" s="379"/>
      <c r="Z32" s="132" t="s">
        <v>488</v>
      </c>
      <c r="AJ32" s="132"/>
      <c r="AK32" s="132"/>
    </row>
    <row r="33" spans="1:38" ht="15.75" customHeight="1">
      <c r="I33" s="165"/>
      <c r="J33" s="650" t="s">
        <v>489</v>
      </c>
      <c r="K33" s="651"/>
      <c r="L33" s="646">
        <v>15030</v>
      </c>
      <c r="M33" s="647"/>
      <c r="N33" s="136" t="s">
        <v>490</v>
      </c>
      <c r="O33" s="123">
        <v>505</v>
      </c>
      <c r="P33" s="166"/>
      <c r="Q33" s="132" t="s">
        <v>491</v>
      </c>
      <c r="R33" s="132"/>
      <c r="S33" s="706"/>
      <c r="T33" s="706"/>
      <c r="U33" s="720"/>
      <c r="V33" s="721"/>
      <c r="W33" s="334"/>
      <c r="X33" s="335"/>
      <c r="Y33" s="379"/>
      <c r="Z33" s="132" t="s">
        <v>492</v>
      </c>
      <c r="AI33" s="132"/>
      <c r="AJ33" s="132"/>
      <c r="AK33" s="132"/>
    </row>
    <row r="34" spans="1:38" ht="15.75" customHeight="1">
      <c r="I34" s="165"/>
      <c r="J34" s="650"/>
      <c r="K34" s="651"/>
      <c r="L34" s="646">
        <v>15040</v>
      </c>
      <c r="M34" s="647"/>
      <c r="N34" s="196" t="s">
        <v>493</v>
      </c>
      <c r="O34" s="131">
        <v>140</v>
      </c>
      <c r="P34" s="167"/>
      <c r="Q34" s="132" t="s">
        <v>494</v>
      </c>
      <c r="R34" s="3"/>
      <c r="AI34" s="132"/>
      <c r="AJ34" s="132"/>
      <c r="AK34" s="132"/>
      <c r="AL34" s="132"/>
    </row>
    <row r="35" spans="1:38" ht="15.75" customHeight="1">
      <c r="I35" s="165"/>
      <c r="J35" s="658"/>
      <c r="K35" s="659"/>
      <c r="L35" s="661">
        <v>15050</v>
      </c>
      <c r="M35" s="730"/>
      <c r="N35" s="354" t="s">
        <v>495</v>
      </c>
      <c r="O35" s="714" t="s">
        <v>1680</v>
      </c>
      <c r="P35" s="732"/>
      <c r="Q35" s="132" t="s">
        <v>496</v>
      </c>
      <c r="R35" s="132"/>
      <c r="AI35" s="132"/>
      <c r="AJ35" s="132"/>
      <c r="AK35" s="132"/>
      <c r="AL35" s="132"/>
    </row>
    <row r="36" spans="1:38" ht="15.65" customHeight="1">
      <c r="I36" s="165"/>
      <c r="J36" s="650" t="s">
        <v>497</v>
      </c>
      <c r="K36" s="651"/>
      <c r="L36" s="646">
        <v>15070</v>
      </c>
      <c r="M36" s="647"/>
      <c r="N36" s="136" t="s">
        <v>498</v>
      </c>
      <c r="O36" s="131">
        <v>310</v>
      </c>
      <c r="P36" s="166"/>
      <c r="Q36" s="132" t="s">
        <v>499</v>
      </c>
      <c r="R36" s="132"/>
      <c r="S36" s="132"/>
      <c r="T36" s="132"/>
      <c r="U36" s="132"/>
      <c r="V36" s="132"/>
      <c r="W36" s="117"/>
      <c r="X36" s="155"/>
      <c r="Y36" s="172"/>
      <c r="Z36" s="165"/>
      <c r="AA36" s="165"/>
      <c r="AB36" s="132"/>
      <c r="AC36" s="132"/>
      <c r="AD36" s="132"/>
      <c r="AE36" s="132"/>
      <c r="AF36" s="117"/>
      <c r="AG36" s="155"/>
      <c r="AH36" s="155"/>
      <c r="AI36" s="132"/>
      <c r="AJ36" s="132"/>
      <c r="AK36" s="132"/>
      <c r="AL36" s="132"/>
    </row>
    <row r="37" spans="1:38" ht="15.75" customHeight="1">
      <c r="I37" s="165"/>
      <c r="J37" s="652"/>
      <c r="K37" s="653"/>
      <c r="L37" s="670">
        <v>15080</v>
      </c>
      <c r="M37" s="729"/>
      <c r="N37" s="169" t="s">
        <v>500</v>
      </c>
      <c r="O37" s="170">
        <v>120</v>
      </c>
      <c r="P37" s="171"/>
      <c r="Q37" s="132" t="s">
        <v>501</v>
      </c>
      <c r="R37" s="132"/>
      <c r="S37" s="132"/>
      <c r="T37" s="132"/>
      <c r="U37" s="132"/>
      <c r="V37" s="132"/>
      <c r="W37" s="117"/>
      <c r="X37" s="155"/>
      <c r="Y37" s="155"/>
      <c r="Z37" s="165"/>
      <c r="AA37" s="165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H38" s="165"/>
      <c r="I38" s="165"/>
      <c r="J38" s="132"/>
      <c r="K38" s="132"/>
      <c r="L38" s="132"/>
      <c r="M38" s="132"/>
      <c r="N38" s="117"/>
      <c r="O38" s="132"/>
      <c r="P38" s="186"/>
      <c r="Q38" s="132"/>
      <c r="R38" s="132"/>
      <c r="S38" s="132"/>
      <c r="T38" s="132"/>
      <c r="U38" s="132"/>
      <c r="V38" s="132"/>
      <c r="W38" s="117"/>
      <c r="X38" s="155"/>
      <c r="Y38" s="155"/>
      <c r="Z38" s="165"/>
      <c r="AA38" s="165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</row>
    <row r="39" spans="1:38" ht="13">
      <c r="AE39" s="132"/>
      <c r="AF39" s="132"/>
      <c r="AG39" s="132"/>
      <c r="AH39" s="132"/>
      <c r="AI39" s="132"/>
      <c r="AJ39" s="132"/>
      <c r="AK39" s="132"/>
      <c r="AL39" s="132"/>
    </row>
    <row r="40" spans="1:38" ht="15.75" customHeight="1">
      <c r="A40" s="454" t="s">
        <v>1655</v>
      </c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51"/>
      <c r="D41" s="345"/>
      <c r="E41" s="142" t="s">
        <v>324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132"/>
      <c r="AF41" s="132"/>
      <c r="AG41" s="132"/>
      <c r="AH41" s="132"/>
      <c r="AI41" s="132"/>
      <c r="AJ41" s="132"/>
      <c r="AK41" s="132"/>
      <c r="AL41" s="132"/>
    </row>
    <row r="42" spans="1:38" ht="15">
      <c r="A42" s="142" t="s">
        <v>1637</v>
      </c>
      <c r="B42" s="440"/>
      <c r="C42" s="132"/>
      <c r="E42" s="142"/>
      <c r="F42" s="352"/>
      <c r="G42" s="352"/>
      <c r="H42" s="352"/>
      <c r="I42" s="352"/>
      <c r="J42" s="352"/>
      <c r="K42" s="352"/>
      <c r="L42" s="352"/>
      <c r="M42" s="352"/>
      <c r="N42" s="352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132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32"/>
      <c r="F43" s="132"/>
      <c r="G43" s="132"/>
      <c r="H43" s="165"/>
      <c r="I43" s="165"/>
      <c r="J43" s="95"/>
      <c r="K43" s="95"/>
      <c r="L43" s="95"/>
      <c r="M43" s="95"/>
      <c r="N43" s="95"/>
      <c r="O43" s="95"/>
      <c r="P43" s="95"/>
      <c r="Q43" s="132"/>
      <c r="R43" s="132"/>
      <c r="S43" s="132"/>
      <c r="T43" s="132"/>
      <c r="U43" s="132"/>
      <c r="V43" s="132"/>
      <c r="W43" s="132"/>
      <c r="X43" s="132"/>
      <c r="Y43" s="132"/>
      <c r="Z43" s="95"/>
      <c r="AA43" s="95"/>
      <c r="AB43" s="95"/>
      <c r="AC43" s="95"/>
      <c r="AD43" s="95"/>
      <c r="AE43" s="95"/>
      <c r="AF43" s="402" t="s">
        <v>502</v>
      </c>
      <c r="AG43" s="403"/>
      <c r="AH43" s="145">
        <f>SUM(F11:F18,F22:F28)</f>
        <v>33600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132"/>
      <c r="T44" s="132"/>
      <c r="U44" s="132"/>
      <c r="V44" s="132"/>
      <c r="W44" s="132"/>
      <c r="X44" s="132"/>
      <c r="Y44" s="132"/>
      <c r="Z44" s="95"/>
      <c r="AA44" s="95"/>
      <c r="AB44" s="95"/>
      <c r="AC44" s="95"/>
      <c r="AD44" s="95"/>
      <c r="AE44" s="95"/>
      <c r="AF44" s="404" t="s">
        <v>503</v>
      </c>
      <c r="AG44" s="405"/>
      <c r="AH44" s="355">
        <f>SUM(O11,O13:O20,O24:O37,X11:X14,X18:X26,AG11:AG29)</f>
        <v>41155</v>
      </c>
      <c r="AI44" s="132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32"/>
      <c r="F45" s="132"/>
      <c r="G45" s="132"/>
      <c r="H45" s="165"/>
      <c r="I45" s="165"/>
      <c r="J45" s="95"/>
      <c r="K45" s="95"/>
      <c r="L45" s="95"/>
      <c r="M45" s="95"/>
      <c r="N45" s="95"/>
      <c r="O45" s="95"/>
      <c r="P45" s="95"/>
      <c r="Q45" s="132"/>
      <c r="R45" s="132"/>
      <c r="S45" s="132"/>
      <c r="T45" s="132"/>
      <c r="U45" s="132"/>
      <c r="V45" s="132"/>
      <c r="W45" s="132"/>
      <c r="X45" s="132"/>
      <c r="Y45" s="132"/>
      <c r="Z45" s="95"/>
      <c r="AA45" s="95"/>
      <c r="AB45" s="95"/>
      <c r="AC45" s="95"/>
      <c r="AD45" s="95"/>
      <c r="AE45" s="95"/>
      <c r="AF45" s="189" t="s">
        <v>331</v>
      </c>
      <c r="AG45" s="190"/>
      <c r="AH45" s="191">
        <f>SUM(AH43:AH44)</f>
        <v>74755</v>
      </c>
      <c r="AI45" s="132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132"/>
      <c r="T46" s="132"/>
      <c r="U46" s="132"/>
      <c r="V46" s="132"/>
      <c r="W46" s="132"/>
      <c r="X46" s="132"/>
      <c r="Y46" s="132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r/xCd0T/mhtQxxQQ79vtJ/gaTZkvG6z0dNuTiZCJI7TgrilwkVJqbaQf3akXudbAvVawUwmqeN26y/Wu832YPA==" saltValue="kiVLoAVs+PRs213XSydb3g==" spinCount="100000" sheet="1" scenarios="1" formatCells="0" autoFilter="0"/>
  <protectedRanges>
    <protectedRange sqref="P38" name="範囲1_1_1"/>
  </protectedRanges>
  <mergeCells count="162">
    <mergeCell ref="AB26:AC29"/>
    <mergeCell ref="AD26:AE26"/>
    <mergeCell ref="AD27:AE27"/>
    <mergeCell ref="AD28:AE28"/>
    <mergeCell ref="AD29:AE29"/>
    <mergeCell ref="A21:B21"/>
    <mergeCell ref="C21:D21"/>
    <mergeCell ref="A22:B28"/>
    <mergeCell ref="C22:D22"/>
    <mergeCell ref="C23:D23"/>
    <mergeCell ref="F25:G25"/>
    <mergeCell ref="C28:D28"/>
    <mergeCell ref="L26:M26"/>
    <mergeCell ref="L27:M27"/>
    <mergeCell ref="L28:M28"/>
    <mergeCell ref="C25:D25"/>
    <mergeCell ref="C27:D27"/>
    <mergeCell ref="C26:D26"/>
    <mergeCell ref="C24:D24"/>
    <mergeCell ref="L23:M23"/>
    <mergeCell ref="AG14:AG15"/>
    <mergeCell ref="AH14:AH15"/>
    <mergeCell ref="AB15:AC15"/>
    <mergeCell ref="AB18:AC22"/>
    <mergeCell ref="AB23:AC24"/>
    <mergeCell ref="AD23:AE23"/>
    <mergeCell ref="AD24:AE24"/>
    <mergeCell ref="L29:M29"/>
    <mergeCell ref="U19:V19"/>
    <mergeCell ref="AD25:AE25"/>
    <mergeCell ref="AD22:AE22"/>
    <mergeCell ref="AD21:AE21"/>
    <mergeCell ref="AD18:AE18"/>
    <mergeCell ref="U20:V20"/>
    <mergeCell ref="AF14:AF15"/>
    <mergeCell ref="AD20:AE20"/>
    <mergeCell ref="AB16:AC17"/>
    <mergeCell ref="AD16:AE16"/>
    <mergeCell ref="L17:M17"/>
    <mergeCell ref="S17:T17"/>
    <mergeCell ref="U17:V17"/>
    <mergeCell ref="AD17:AE17"/>
    <mergeCell ref="X14:Y14"/>
    <mergeCell ref="L24:M24"/>
    <mergeCell ref="J36:K37"/>
    <mergeCell ref="L36:M36"/>
    <mergeCell ref="U26:V26"/>
    <mergeCell ref="L37:M37"/>
    <mergeCell ref="L32:M32"/>
    <mergeCell ref="U22:V22"/>
    <mergeCell ref="J33:K35"/>
    <mergeCell ref="L33:M33"/>
    <mergeCell ref="S23:T26"/>
    <mergeCell ref="U23:V23"/>
    <mergeCell ref="L34:M34"/>
    <mergeCell ref="U24:V24"/>
    <mergeCell ref="L35:M35"/>
    <mergeCell ref="U25:V25"/>
    <mergeCell ref="J23:K23"/>
    <mergeCell ref="U27:V27"/>
    <mergeCell ref="U29:V29"/>
    <mergeCell ref="U30:V31"/>
    <mergeCell ref="O35:P35"/>
    <mergeCell ref="J30:K32"/>
    <mergeCell ref="U33:V33"/>
    <mergeCell ref="L25:M25"/>
    <mergeCell ref="U28:V28"/>
    <mergeCell ref="J24:K29"/>
    <mergeCell ref="U32:V32"/>
    <mergeCell ref="L31:M31"/>
    <mergeCell ref="S21:T22"/>
    <mergeCell ref="U21:V21"/>
    <mergeCell ref="S32:T33"/>
    <mergeCell ref="L20:M20"/>
    <mergeCell ref="L30:M30"/>
    <mergeCell ref="L18:M18"/>
    <mergeCell ref="L19:M19"/>
    <mergeCell ref="X6:AA6"/>
    <mergeCell ref="U10:V10"/>
    <mergeCell ref="AB10:AC10"/>
    <mergeCell ref="AD10:AE10"/>
    <mergeCell ref="D6:F6"/>
    <mergeCell ref="X30:X31"/>
    <mergeCell ref="Y30:Y31"/>
    <mergeCell ref="Z30:Z31"/>
    <mergeCell ref="S31:T31"/>
    <mergeCell ref="S18:T20"/>
    <mergeCell ref="U18:V18"/>
    <mergeCell ref="W30:W31"/>
    <mergeCell ref="F16:G16"/>
    <mergeCell ref="AD12:AE12"/>
    <mergeCell ref="AD19:AE19"/>
    <mergeCell ref="AB25:AC25"/>
    <mergeCell ref="L13:M13"/>
    <mergeCell ref="U13:V13"/>
    <mergeCell ref="AD13:AE13"/>
    <mergeCell ref="F17:G17"/>
    <mergeCell ref="F18:G18"/>
    <mergeCell ref="AB11:AC14"/>
    <mergeCell ref="AD14:AE15"/>
    <mergeCell ref="AD11:AE11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V7:W7"/>
    <mergeCell ref="X7:AA7"/>
    <mergeCell ref="AB7:AH7"/>
    <mergeCell ref="G6:K6"/>
    <mergeCell ref="L6:N6"/>
    <mergeCell ref="O6:P6"/>
    <mergeCell ref="R6:U6"/>
    <mergeCell ref="V6:W6"/>
    <mergeCell ref="AK5:AL5"/>
    <mergeCell ref="AA4:AC4"/>
    <mergeCell ref="A2:B2"/>
    <mergeCell ref="C2:G2"/>
    <mergeCell ref="J2:M2"/>
    <mergeCell ref="O2:W2"/>
    <mergeCell ref="D4:F4"/>
    <mergeCell ref="G4:T4"/>
    <mergeCell ref="U4:W4"/>
    <mergeCell ref="X4:Z4"/>
    <mergeCell ref="AD4:AG4"/>
    <mergeCell ref="A5:C5"/>
    <mergeCell ref="D5:F5"/>
    <mergeCell ref="G5:T5"/>
    <mergeCell ref="U5:W5"/>
    <mergeCell ref="X5:Z5"/>
    <mergeCell ref="AA5:AC5"/>
    <mergeCell ref="AD5:AG5"/>
    <mergeCell ref="AB6:AH6"/>
    <mergeCell ref="A11:B13"/>
    <mergeCell ref="L14:M14"/>
    <mergeCell ref="U14:V14"/>
    <mergeCell ref="L15:M15"/>
    <mergeCell ref="L16:M16"/>
    <mergeCell ref="J18:K20"/>
    <mergeCell ref="C11:D11"/>
    <mergeCell ref="J11:K17"/>
    <mergeCell ref="L11:M11"/>
    <mergeCell ref="S11:T14"/>
    <mergeCell ref="U11:V11"/>
    <mergeCell ref="C17:D17"/>
    <mergeCell ref="C15:D15"/>
    <mergeCell ref="C16:D16"/>
    <mergeCell ref="C18:D18"/>
    <mergeCell ref="A14:B18"/>
    <mergeCell ref="C13:D13"/>
    <mergeCell ref="C14:D14"/>
    <mergeCell ref="C12:D12"/>
    <mergeCell ref="O12:P12"/>
    <mergeCell ref="U12:V12"/>
    <mergeCell ref="L12:M12"/>
  </mergeCells>
  <phoneticPr fontId="3"/>
  <dataValidations count="69">
    <dataValidation allowBlank="1" showInputMessage="1" showErrorMessage="1" prompt="えりもみさき" sqref="AF29" xr:uid="{C87D408F-9252-4919-BF60-086EFD568C6C}"/>
    <dataValidation allowBlank="1" showInputMessage="1" showErrorMessage="1" prompt="はくちょうだい" sqref="N16" xr:uid="{0E63FAD9-B991-4255-BF33-8DA99D0B6D8C}"/>
    <dataValidation allowBlank="1" showInputMessage="1" showErrorMessage="1" prompt="くぼない" sqref="N37" xr:uid="{D0A6E9B8-E944-4964-AEFE-96D36427A3BC}"/>
    <dataValidation allowBlank="1" showInputMessage="1" showErrorMessage="1" prompt="おおきし" sqref="N34" xr:uid="{906F26EF-F0C2-473B-BD49-4F32AE37C828}"/>
    <dataValidation allowBlank="1" showInputMessage="1" showErrorMessage="1" prompt="とようら" sqref="N33" xr:uid="{9F4D1FBD-9DC7-4936-B968-D5CDF95B0812}"/>
    <dataValidation allowBlank="1" showInputMessage="1" showErrorMessage="1" prompt="むこうどうや" sqref="N32" xr:uid="{4BDC871B-327C-4659-9940-976311BDAE2C}"/>
    <dataValidation allowBlank="1" showInputMessage="1" showErrorMessage="1" prompt="とうやこ" sqref="N31" xr:uid="{AAB9AA23-A9DE-46BA-8D67-B6125011D350}"/>
    <dataValidation allowBlank="1" showInputMessage="1" showErrorMessage="1" prompt="おおたき" sqref="N29" xr:uid="{A2697948-8AAF-4D9C-BE3D-EB428B19B089}"/>
    <dataValidation allowBlank="1" showInputMessage="1" showErrorMessage="1" prompt="うす" sqref="N28" xr:uid="{05C64244-1182-4C0C-9695-F88C0C29FE62}"/>
    <dataValidation allowBlank="1" showInputMessage="1" showErrorMessage="1" prompt="だて" sqref="N26" xr:uid="{19411682-A8A1-47E2-8669-EC67D4AFF920}"/>
    <dataValidation allowBlank="1" showInputMessage="1" showErrorMessage="1" prompt="なかじま" sqref="N14" xr:uid="{B3FCEB2C-B1BC-4870-948B-841C920A8EB5}"/>
    <dataValidation allowBlank="1" showInputMessage="1" showErrorMessage="1" prompt="ひがしまち" sqref="N13" xr:uid="{467242E2-2C04-4DD8-9492-69FE62BE6C7F}"/>
    <dataValidation allowBlank="1" showInputMessage="1" showErrorMessage="1" prompt="たけうら" sqref="W13" xr:uid="{1B3C0DA6-69DD-4926-BF85-74CFF8A69A63}"/>
    <dataValidation allowBlank="1" showInputMessage="1" showErrorMessage="1" prompt="はぎの" sqref="W12" xr:uid="{324506A3-6D20-478A-803A-16F547F9BF05}"/>
    <dataValidation allowBlank="1" showInputMessage="1" showErrorMessage="1" prompt="しらおい" sqref="W11" xr:uid="{23DC4703-CAE6-48CF-842E-F3AC1DF3E265}"/>
    <dataValidation allowBlank="1" showInputMessage="1" showErrorMessage="1" prompt="かしわぎ" sqref="E27" xr:uid="{0C2E100D-A53E-4763-B89C-1AE7F92AEDC5}"/>
    <dataValidation allowBlank="1" showInputMessage="1" showErrorMessage="1" prompt="けいほく" sqref="E26" xr:uid="{68C506BC-F82C-4487-AE07-AB5F87239E0D}"/>
    <dataValidation allowBlank="1" showInputMessage="1" showErrorMessage="1" prompt="たいせい" sqref="E25" xr:uid="{23BDFDD2-9532-4EA8-9104-E6B1961A4D53}"/>
    <dataValidation allowBlank="1" showInputMessage="1" showErrorMessage="1" prompt="ぬまのはた" sqref="E24" xr:uid="{38585DEA-AD12-4B05-BB83-B3BCE5A3EBE8}"/>
    <dataValidation allowBlank="1" showInputMessage="1" showErrorMessage="1" prompt="かすが" sqref="E23" xr:uid="{30AF3356-EC0E-4CDF-B4BC-127A4BA6BB22}"/>
    <dataValidation allowBlank="1" showInputMessage="1" showErrorMessage="1" prompt="もんべつ" sqref="AF13" xr:uid="{E82B0268-C65B-419A-9E08-27A8604C272F}"/>
    <dataValidation allowBlank="1" showInputMessage="1" showErrorMessage="1" prompt="とみかわ" sqref="AF12" xr:uid="{1CB7CD7D-7178-4DEB-8E29-FE1E8B77A1AB}"/>
    <dataValidation allowBlank="1" showInputMessage="1" showErrorMessage="1" prompt="ひだか" sqref="AF11" xr:uid="{69F5893D-2285-4C15-93DF-D005DA96C234}"/>
    <dataValidation allowBlank="1" showInputMessage="1" showErrorMessage="1" prompt="そうべつ" sqref="N36" xr:uid="{DAF93442-AD0C-4CDC-8E11-55212322FAC1}"/>
    <dataValidation allowBlank="1" showInputMessage="1" showErrorMessage="1" prompt="れぶん" sqref="N35" xr:uid="{43350EF5-5AE8-4DF4-BA7D-CC93B9D939B1}"/>
    <dataValidation allowBlank="1" showInputMessage="1" showErrorMessage="1" prompt="あぶた" sqref="N30" xr:uid="{8B06581C-9DD3-45DD-8E4D-7CAE491D9D80}"/>
    <dataValidation allowBlank="1" showInputMessage="1" showErrorMessage="1" prompt="もとわにし" sqref="N15" xr:uid="{C9D44461-88C7-426A-900B-071E2012B7DD}"/>
    <dataValidation allowBlank="1" showInputMessage="1" showErrorMessage="1" prompt="おはしない" sqref="N11" xr:uid="{C31E13DF-EBEE-46D6-8622-E964748C2109}"/>
    <dataValidation allowBlank="1" showInputMessage="1" showErrorMessage="1" prompt="こがね" sqref="N24" xr:uid="{0737A751-1C3E-4560-926A-7C1C25FE7071}"/>
    <dataValidation allowBlank="1" showInputMessage="1" showErrorMessage="1" prompt="まれっぷ" sqref="N25" xr:uid="{97811A76-84F0-4B58-9B83-9E04096A11B6}"/>
    <dataValidation allowBlank="1" showInputMessage="1" showErrorMessage="1" prompt="ながわ" sqref="N27" xr:uid="{ABAEEE5B-8FF7-47F1-8FDF-0F746C37A684}"/>
    <dataValidation allowBlank="1" showInputMessage="1" showErrorMessage="1" prompt="ぼこい" sqref="N12" xr:uid="{2E05744A-8A5E-41E0-90B8-09A650F0FD11}"/>
    <dataValidation allowBlank="1" showInputMessage="1" showErrorMessage="1" prompt="こじょうはま" sqref="W14" xr:uid="{9C8D03DB-1B8D-4690-B2B5-BDDA418E631D}"/>
    <dataValidation allowBlank="1" showInputMessage="1" showErrorMessage="1" prompt="ちとせたかだい" sqref="E16" xr:uid="{6667B7C3-1E4B-4449-A728-4FC53CA677F0}"/>
    <dataValidation allowBlank="1" showInputMessage="1" showErrorMessage="1" prompt="ちとせとうぶ" sqref="E15" xr:uid="{578BAB9F-C3B6-4493-9058-E4F45333C174}"/>
    <dataValidation allowBlank="1" showInputMessage="1" showErrorMessage="1" prompt="ちとせせいぶ" sqref="E14" xr:uid="{7BD608E3-6D5C-4B26-AE60-BA01A490C8D0}"/>
    <dataValidation allowBlank="1" showInputMessage="1" showErrorMessage="1" prompt="えにわとうぶ" sqref="E13" xr:uid="{BEAA7CDA-12F7-4C7C-A093-B8875BB9D9DD}"/>
    <dataValidation allowBlank="1" showInputMessage="1" showErrorMessage="1" prompt="えにわせいぶ" sqref="E12" xr:uid="{8B8B8B1A-9379-4D82-A550-4DB321295C7B}"/>
    <dataValidation allowBlank="1" showInputMessage="1" showErrorMessage="1" prompt="しままつ" sqref="E11" xr:uid="{53587B3F-8E33-4919-95F2-233433783AE6}"/>
    <dataValidation allowBlank="1" showInputMessage="1" showErrorMessage="1" prompt="ほべつ" sqref="W25" xr:uid="{8E761605-C433-469D-B584-4AAF8361FAE5}"/>
    <dataValidation allowBlank="1" showInputMessage="1" showErrorMessage="1" prompt="あさひおか" sqref="W24" xr:uid="{6AF4EF9B-31A2-4238-AF0C-1BF8E6491124}"/>
    <dataValidation allowBlank="1" showInputMessage="1" showErrorMessage="1" prompt="むかわ" sqref="W23" xr:uid="{91D2E8A5-BCBD-495D-860F-1376DE8B366C}"/>
    <dataValidation allowBlank="1" showInputMessage="1" showErrorMessage="1" prompt="かみあつま" sqref="W22" xr:uid="{DD3DFB48-BB01-4B59-A1C8-A204E65F0AA1}"/>
    <dataValidation allowBlank="1" showInputMessage="1" showErrorMessage="1" prompt="おいわけ" sqref="W18" xr:uid="{8F15CC4B-0371-4264-9973-A372F04C7D12}"/>
    <dataValidation allowBlank="1" showInputMessage="1" showErrorMessage="1" prompt="とあさ" sqref="W20" xr:uid="{720E0107-D07A-4FD0-9D63-30D574C3751A}"/>
    <dataValidation allowBlank="1" showInputMessage="1" showErrorMessage="1" prompt="あつま" sqref="W21" xr:uid="{9A015712-5785-46A8-918C-5778C7FF063D}"/>
    <dataValidation allowBlank="1" showInputMessage="1" showErrorMessage="1" prompt="はやきた" sqref="W19" xr:uid="{D0869DA8-A11A-4C9F-BDCD-B0DECA71C903}"/>
    <dataValidation allowBlank="1" showInputMessage="1" showErrorMessage="1" prompt="ひがししずない" sqref="AF20" xr:uid="{307F51F8-5612-4134-B72E-9FB7A8CC4811}"/>
    <dataValidation allowBlank="1" showInputMessage="1" showErrorMessage="1" prompt="しずない" sqref="AF18" xr:uid="{84BE411D-C3CF-4788-9C65-38C976AF55A4}"/>
    <dataValidation allowBlank="1" showInputMessage="1" showErrorMessage="1" prompt="びらとり" sqref="AF16" xr:uid="{96836AE5-E6C5-4877-816F-B3173F7248D2}"/>
    <dataValidation allowBlank="1" showInputMessage="1" showErrorMessage="1" prompt="あつが" sqref="AF14" xr:uid="{8CDBAD0F-B606-4470-9E6D-57F568BFBDC1}"/>
    <dataValidation allowBlank="1" showInputMessage="1" showErrorMessage="1" prompt="みその" sqref="AF19 E22" xr:uid="{82BAD803-E3C5-4927-A0ED-9CB9C862AB94}"/>
    <dataValidation allowBlank="1" showInputMessage="1" showErrorMessage="1" prompt="ふれない" sqref="AF17" xr:uid="{65E0C751-9372-4B5B-BA6C-8676C3A3950F}"/>
    <dataValidation allowBlank="1" showInputMessage="1" showErrorMessage="1" prompt="うたふえ" sqref="AF22" xr:uid="{0D61440A-0A12-40B5-8E16-5E3E2697C865}"/>
    <dataValidation allowBlank="1" showInputMessage="1" showErrorMessage="1" prompt="みついし" sqref="AF21" xr:uid="{8DD93084-76AA-4BF9-9C67-4435C2A84DC7}"/>
    <dataValidation allowBlank="1" showInputMessage="1" showErrorMessage="1" prompt="うらかわ" sqref="AF24" xr:uid="{9D89E713-56AA-40F0-8CCD-A957507AA46D}"/>
    <dataValidation allowBlank="1" showInputMessage="1" showErrorMessage="1" prompt="さまに" sqref="AF25" xr:uid="{B378E1B8-0C84-4F09-B627-4B716464ADA3}"/>
    <dataValidation allowBlank="1" showInputMessage="1" showErrorMessage="1" prompt="おぎふし" sqref="AF23" xr:uid="{0FEC5C70-F3C4-4C66-A269-FCC241EAB4B2}"/>
    <dataValidation allowBlank="1" showInputMessage="1" showErrorMessage="1" prompt="めぐろ" sqref="AF27" xr:uid="{61A6EAF2-5F2F-45E5-9461-3D71F99F76E5}"/>
    <dataValidation allowBlank="1" showInputMessage="1" showErrorMessage="1" prompt="しょや" sqref="AF28" xr:uid="{98589B11-01B0-468A-B2AC-ABCD6ED77A47}"/>
    <dataValidation allowBlank="1" showInputMessage="1" showErrorMessage="1" prompt="のぼりべつ" sqref="N20" xr:uid="{1210C475-FB33-41E3-9DC5-5E9E8F0A8211}"/>
    <dataValidation allowBlank="1" showInputMessage="1" showErrorMessage="1" prompt="ほろべつ" sqref="N19" xr:uid="{8693AAC8-19B1-46D8-BC26-2211FCE72EA3}"/>
    <dataValidation allowBlank="1" showInputMessage="1" showErrorMessage="1" prompt="わしべつ" sqref="N18" xr:uid="{041FCE08-E14C-4320-B226-FDFC48B13B9C}"/>
    <dataValidation allowBlank="1" showInputMessage="1" showErrorMessage="1" prompt="たかさご" sqref="N17" xr:uid="{1D621EE8-F2FA-4125-9947-857A02138E71}"/>
    <dataValidation type="whole" errorStyle="information" allowBlank="1" showInputMessage="1" showErrorMessage="1" errorTitle="定数オーバー" error="定数オーバーです。" sqref="Y11:Y13 G26:G28 G11:G15 P11 P13:P20 Y32:Y33 Y18:Y30 AH16:AH17 AH11:AH14 G19 G22:G24 P24:P34 P36:P37" xr:uid="{AE2CF8D8-7907-44C6-A5E8-8B385A41B93D}">
      <formula1>0</formula1>
      <formula2>F11</formula2>
    </dataValidation>
    <dataValidation type="whole" errorStyle="information" allowBlank="1" showErrorMessage="1" errorTitle="定数オーバー" error="定数オーバーです。" promptTitle="注：締切日にご注意ください" prompt="申込締切及び搬入締切は_x000a_通常より1日早く（日曜・祝日除く）なります。" sqref="AH18:AH29" xr:uid="{8131B93C-8DF2-4747-AECF-68387C1B056F}">
      <formula1>0</formula1>
      <formula2>AG18</formula2>
    </dataValidation>
    <dataValidation allowBlank="1" showInputMessage="1" showErrorMessage="1" prompt="とみうち" sqref="W26" xr:uid="{BC5CA96C-9CB7-440E-AAE2-97E54CC76FD1}"/>
    <dataValidation allowBlank="1" showInputMessage="1" showErrorMessage="1" prompt="まいにちちとせちゅうおう" sqref="E17" xr:uid="{C6F6DD47-355B-485A-9587-99E15CADA53E}"/>
    <dataValidation allowBlank="1" showInputMessage="1" showErrorMessage="1" prompt="まいにちちとせほくえい" sqref="E18" xr:uid="{2AF91A83-102E-4671-A763-E5F6C2AEAC18}"/>
  </dataValidations>
  <hyperlinks>
    <hyperlink ref="AK5" location="表紙!A1" display="表紙へ戻る" xr:uid="{5C62107D-4449-4875-8EB6-FCA77D563E7E}"/>
    <hyperlink ref="AK7:AL7" location="変更履歴!A1" display="変更履歴へ" xr:uid="{15B2385F-B0A5-4D00-8023-831156354FC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09A45-E5CE-48B1-9458-FD7E84923370}">
  <sheetPr>
    <pageSetUpPr fitToPage="1"/>
  </sheetPr>
  <dimension ref="A1:AN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1" width="4" style="53" customWidth="1"/>
    <col min="2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150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3</v>
      </c>
      <c r="B2" s="541"/>
      <c r="C2" s="542" t="s">
        <v>504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334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83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SUM(G11:H22)</f>
        <v>0</v>
      </c>
      <c r="M7" s="764"/>
      <c r="N7" s="764"/>
      <c r="O7" s="763">
        <f>SUM(P11:P22,Y11:Y28,AH11:AH27)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700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505</v>
      </c>
      <c r="B9" s="117"/>
      <c r="C9" s="117"/>
      <c r="D9" s="117"/>
      <c r="E9" s="117"/>
      <c r="F9" s="117"/>
      <c r="G9" s="117"/>
      <c r="H9" s="117"/>
      <c r="I9" s="117"/>
      <c r="J9" s="117" t="s">
        <v>506</v>
      </c>
      <c r="K9" s="117"/>
      <c r="L9" s="117"/>
      <c r="M9" s="117"/>
      <c r="N9" s="117"/>
      <c r="O9" s="181"/>
      <c r="P9" s="117"/>
      <c r="Q9" s="117"/>
      <c r="R9" s="117"/>
      <c r="S9" s="156" t="s">
        <v>507</v>
      </c>
      <c r="T9" s="117"/>
      <c r="U9" s="117"/>
      <c r="V9" s="117"/>
      <c r="W9" s="117"/>
      <c r="X9" s="192"/>
      <c r="Y9" s="156"/>
      <c r="Z9" s="117"/>
      <c r="AA9" s="117"/>
      <c r="AB9" s="117" t="s">
        <v>508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761"/>
      <c r="L10" s="762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17"/>
    </row>
    <row r="11" spans="1:38" ht="15.75" customHeight="1">
      <c r="A11" s="792" t="s">
        <v>509</v>
      </c>
      <c r="B11" s="641"/>
      <c r="C11" s="654">
        <v>52010</v>
      </c>
      <c r="D11" s="768"/>
      <c r="E11" s="329" t="s">
        <v>510</v>
      </c>
      <c r="F11" s="239">
        <v>1410</v>
      </c>
      <c r="G11" s="164"/>
      <c r="H11" s="194" t="s">
        <v>511</v>
      </c>
      <c r="I11" s="132"/>
      <c r="J11" s="656" t="s">
        <v>512</v>
      </c>
      <c r="K11" s="769"/>
      <c r="L11" s="768">
        <v>51010</v>
      </c>
      <c r="M11" s="660"/>
      <c r="N11" s="320" t="s">
        <v>513</v>
      </c>
      <c r="O11" s="239">
        <v>3210</v>
      </c>
      <c r="P11" s="166"/>
      <c r="Q11" s="132" t="s">
        <v>514</v>
      </c>
      <c r="R11" s="132"/>
      <c r="S11" s="656" t="s">
        <v>515</v>
      </c>
      <c r="T11" s="769"/>
      <c r="U11" s="768">
        <v>12010</v>
      </c>
      <c r="V11" s="660"/>
      <c r="W11" s="122" t="s">
        <v>516</v>
      </c>
      <c r="X11" s="479">
        <v>205</v>
      </c>
      <c r="Y11" s="166"/>
      <c r="Z11" s="132" t="s">
        <v>517</v>
      </c>
      <c r="AA11" s="132"/>
      <c r="AB11" s="707" t="s">
        <v>518</v>
      </c>
      <c r="AC11" s="708"/>
      <c r="AD11" s="646">
        <v>15140</v>
      </c>
      <c r="AE11" s="709"/>
      <c r="AF11" s="126" t="s">
        <v>519</v>
      </c>
      <c r="AG11" s="479">
        <v>70</v>
      </c>
      <c r="AH11" s="167"/>
      <c r="AI11" s="132" t="s">
        <v>520</v>
      </c>
      <c r="AJ11" s="132"/>
      <c r="AK11" s="117"/>
      <c r="AL11" s="181"/>
    </row>
    <row r="12" spans="1:38" ht="15.75" customHeight="1">
      <c r="A12" s="793"/>
      <c r="B12" s="643"/>
      <c r="C12" s="646">
        <v>52020</v>
      </c>
      <c r="D12" s="771"/>
      <c r="E12" s="176" t="s">
        <v>521</v>
      </c>
      <c r="F12" s="262">
        <v>2250</v>
      </c>
      <c r="G12" s="168"/>
      <c r="H12" s="194" t="s">
        <v>522</v>
      </c>
      <c r="I12" s="132"/>
      <c r="J12" s="772" t="s">
        <v>523</v>
      </c>
      <c r="K12" s="773"/>
      <c r="L12" s="771">
        <v>51030</v>
      </c>
      <c r="M12" s="740"/>
      <c r="N12" s="126" t="s">
        <v>524</v>
      </c>
      <c r="O12" s="195">
        <v>490</v>
      </c>
      <c r="P12" s="167"/>
      <c r="Q12" s="132" t="s">
        <v>525</v>
      </c>
      <c r="R12" s="132"/>
      <c r="S12" s="650"/>
      <c r="T12" s="770"/>
      <c r="U12" s="771">
        <v>12020</v>
      </c>
      <c r="V12" s="709"/>
      <c r="W12" s="126" t="s">
        <v>526</v>
      </c>
      <c r="X12" s="195">
        <v>645</v>
      </c>
      <c r="Y12" s="167"/>
      <c r="Z12" s="132" t="s">
        <v>527</v>
      </c>
      <c r="AA12" s="132"/>
      <c r="AB12" s="650"/>
      <c r="AC12" s="651"/>
      <c r="AD12" s="646">
        <v>15150</v>
      </c>
      <c r="AE12" s="709"/>
      <c r="AF12" s="126" t="s">
        <v>528</v>
      </c>
      <c r="AG12" s="195">
        <v>445</v>
      </c>
      <c r="AH12" s="167"/>
      <c r="AI12" s="132" t="s">
        <v>529</v>
      </c>
      <c r="AJ12" s="132"/>
      <c r="AK12" s="117"/>
      <c r="AL12" s="132"/>
    </row>
    <row r="13" spans="1:38" ht="15.75" customHeight="1">
      <c r="A13" s="793"/>
      <c r="B13" s="643"/>
      <c r="C13" s="646">
        <v>52025</v>
      </c>
      <c r="D13" s="709"/>
      <c r="E13" s="176" t="s">
        <v>1719</v>
      </c>
      <c r="F13" s="262">
        <v>1025</v>
      </c>
      <c r="G13" s="168"/>
      <c r="H13" s="194" t="s">
        <v>531</v>
      </c>
      <c r="I13" s="132"/>
      <c r="J13" s="650"/>
      <c r="K13" s="770"/>
      <c r="L13" s="771">
        <v>11031</v>
      </c>
      <c r="M13" s="740"/>
      <c r="N13" s="196" t="s">
        <v>532</v>
      </c>
      <c r="O13" s="195">
        <v>20</v>
      </c>
      <c r="P13" s="167"/>
      <c r="Q13" s="132" t="s">
        <v>533</v>
      </c>
      <c r="R13" s="132"/>
      <c r="S13" s="772" t="s">
        <v>534</v>
      </c>
      <c r="T13" s="773"/>
      <c r="U13" s="771">
        <v>12040</v>
      </c>
      <c r="V13" s="775"/>
      <c r="W13" s="126" t="s">
        <v>535</v>
      </c>
      <c r="X13" s="195">
        <v>2810</v>
      </c>
      <c r="Y13" s="167"/>
      <c r="Z13" s="132" t="s">
        <v>536</v>
      </c>
      <c r="AA13" s="132"/>
      <c r="AB13" s="650"/>
      <c r="AC13" s="651"/>
      <c r="AD13" s="646">
        <v>15550</v>
      </c>
      <c r="AE13" s="709"/>
      <c r="AF13" s="126" t="s">
        <v>537</v>
      </c>
      <c r="AG13" s="195">
        <v>25</v>
      </c>
      <c r="AH13" s="167"/>
      <c r="AI13" s="132" t="s">
        <v>538</v>
      </c>
      <c r="AJ13" s="132"/>
      <c r="AK13" s="117"/>
    </row>
    <row r="14" spans="1:38" ht="15.75" customHeight="1">
      <c r="A14" s="793"/>
      <c r="B14" s="643"/>
      <c r="C14" s="646">
        <v>52030</v>
      </c>
      <c r="D14" s="771"/>
      <c r="E14" s="176" t="s">
        <v>530</v>
      </c>
      <c r="F14" s="262">
        <v>1515</v>
      </c>
      <c r="G14" s="168"/>
      <c r="H14" s="194" t="s">
        <v>540</v>
      </c>
      <c r="I14" s="132"/>
      <c r="J14" s="650"/>
      <c r="K14" s="770"/>
      <c r="L14" s="771">
        <v>11032</v>
      </c>
      <c r="M14" s="740"/>
      <c r="N14" s="126" t="s">
        <v>541</v>
      </c>
      <c r="O14" s="195">
        <v>50</v>
      </c>
      <c r="P14" s="167"/>
      <c r="Q14" s="132" t="s">
        <v>542</v>
      </c>
      <c r="R14" s="132"/>
      <c r="S14" s="650"/>
      <c r="T14" s="770"/>
      <c r="U14" s="665">
        <v>12050</v>
      </c>
      <c r="V14" s="776"/>
      <c r="W14" s="183" t="s">
        <v>543</v>
      </c>
      <c r="X14" s="777" t="s">
        <v>544</v>
      </c>
      <c r="Y14" s="778"/>
      <c r="Z14" s="132"/>
      <c r="AA14" s="132"/>
      <c r="AB14" s="772" t="s">
        <v>545</v>
      </c>
      <c r="AC14" s="779"/>
      <c r="AD14" s="646">
        <v>15160</v>
      </c>
      <c r="AE14" s="709"/>
      <c r="AF14" s="126" t="s">
        <v>546</v>
      </c>
      <c r="AG14" s="195">
        <v>435</v>
      </c>
      <c r="AH14" s="167"/>
      <c r="AI14" s="132" t="s">
        <v>547</v>
      </c>
      <c r="AJ14" s="132"/>
      <c r="AK14" s="117"/>
    </row>
    <row r="15" spans="1:38" ht="15.75" customHeight="1">
      <c r="A15" s="793"/>
      <c r="B15" s="643"/>
      <c r="C15" s="646">
        <v>52040</v>
      </c>
      <c r="D15" s="771"/>
      <c r="E15" s="176" t="s">
        <v>539</v>
      </c>
      <c r="F15" s="262">
        <v>2205</v>
      </c>
      <c r="G15" s="168"/>
      <c r="H15" s="194"/>
      <c r="I15" s="132"/>
      <c r="J15" s="658"/>
      <c r="K15" s="774"/>
      <c r="L15" s="771">
        <v>11040</v>
      </c>
      <c r="M15" s="740"/>
      <c r="N15" s="126" t="s">
        <v>550</v>
      </c>
      <c r="O15" s="195">
        <v>135</v>
      </c>
      <c r="P15" s="167"/>
      <c r="Q15" s="132" t="s">
        <v>551</v>
      </c>
      <c r="R15" s="132"/>
      <c r="S15" s="772" t="s">
        <v>552</v>
      </c>
      <c r="T15" s="773"/>
      <c r="U15" s="665">
        <v>12060</v>
      </c>
      <c r="V15" s="776"/>
      <c r="W15" s="134" t="s">
        <v>553</v>
      </c>
      <c r="X15" s="784" t="s">
        <v>544</v>
      </c>
      <c r="Y15" s="785"/>
      <c r="Z15" s="132" t="s">
        <v>554</v>
      </c>
      <c r="AA15" s="132"/>
      <c r="AB15" s="650"/>
      <c r="AC15" s="651"/>
      <c r="AD15" s="646">
        <v>15551</v>
      </c>
      <c r="AE15" s="709"/>
      <c r="AF15" s="196" t="s">
        <v>555</v>
      </c>
      <c r="AG15" s="195">
        <v>35</v>
      </c>
      <c r="AH15" s="167"/>
      <c r="AI15" s="132" t="s">
        <v>556</v>
      </c>
      <c r="AJ15" s="132"/>
      <c r="AK15" s="117"/>
    </row>
    <row r="16" spans="1:38" ht="15.75" customHeight="1">
      <c r="A16" s="793"/>
      <c r="B16" s="643"/>
      <c r="C16" s="664">
        <v>52050</v>
      </c>
      <c r="D16" s="665"/>
      <c r="E16" s="240" t="s">
        <v>548</v>
      </c>
      <c r="F16" s="780" t="s">
        <v>549</v>
      </c>
      <c r="G16" s="781"/>
      <c r="H16" s="194" t="s">
        <v>558</v>
      </c>
      <c r="I16" s="132"/>
      <c r="J16" s="772" t="s">
        <v>559</v>
      </c>
      <c r="K16" s="773"/>
      <c r="L16" s="771">
        <v>11041</v>
      </c>
      <c r="M16" s="740"/>
      <c r="N16" s="196" t="s">
        <v>560</v>
      </c>
      <c r="O16" s="195">
        <v>55</v>
      </c>
      <c r="P16" s="167"/>
      <c r="Q16" s="132" t="s">
        <v>561</v>
      </c>
      <c r="R16" s="132"/>
      <c r="S16" s="782"/>
      <c r="T16" s="783"/>
      <c r="U16" s="771">
        <v>12061</v>
      </c>
      <c r="V16" s="775"/>
      <c r="W16" s="196" t="s">
        <v>562</v>
      </c>
      <c r="X16" s="195">
        <v>75</v>
      </c>
      <c r="Y16" s="167"/>
      <c r="Z16" s="132" t="s">
        <v>563</v>
      </c>
      <c r="AA16" s="132"/>
      <c r="AB16" s="650"/>
      <c r="AC16" s="651"/>
      <c r="AD16" s="646">
        <v>15552</v>
      </c>
      <c r="AE16" s="709"/>
      <c r="AF16" s="196" t="s">
        <v>564</v>
      </c>
      <c r="AG16" s="195">
        <v>60</v>
      </c>
      <c r="AH16" s="167"/>
      <c r="AI16" s="132" t="s">
        <v>565</v>
      </c>
      <c r="AJ16" s="132"/>
      <c r="AK16" s="117"/>
    </row>
    <row r="17" spans="1:40" ht="15.75" customHeight="1">
      <c r="A17" s="793"/>
      <c r="B17" s="643"/>
      <c r="C17" s="646">
        <v>52060</v>
      </c>
      <c r="D17" s="771"/>
      <c r="E17" s="176" t="s">
        <v>557</v>
      </c>
      <c r="F17" s="262">
        <v>2535</v>
      </c>
      <c r="G17" s="168"/>
      <c r="H17" s="194" t="s">
        <v>567</v>
      </c>
      <c r="I17" s="132"/>
      <c r="J17" s="650"/>
      <c r="K17" s="770"/>
      <c r="L17" s="771">
        <v>11050</v>
      </c>
      <c r="M17" s="740"/>
      <c r="N17" s="126" t="s">
        <v>568</v>
      </c>
      <c r="O17" s="195">
        <v>140</v>
      </c>
      <c r="P17" s="167"/>
      <c r="Q17" s="132" t="s">
        <v>569</v>
      </c>
      <c r="R17" s="132"/>
      <c r="S17" s="658" t="s">
        <v>570</v>
      </c>
      <c r="T17" s="774"/>
      <c r="U17" s="771">
        <v>12070</v>
      </c>
      <c r="V17" s="775"/>
      <c r="W17" s="126" t="s">
        <v>571</v>
      </c>
      <c r="X17" s="195">
        <v>170</v>
      </c>
      <c r="Y17" s="167"/>
      <c r="Z17" s="132" t="s">
        <v>572</v>
      </c>
      <c r="AA17" s="132"/>
      <c r="AB17" s="650"/>
      <c r="AC17" s="651"/>
      <c r="AD17" s="664">
        <v>15553</v>
      </c>
      <c r="AE17" s="757"/>
      <c r="AF17" s="183" t="s">
        <v>573</v>
      </c>
      <c r="AG17" s="784" t="s">
        <v>1664</v>
      </c>
      <c r="AH17" s="785"/>
      <c r="AI17" s="132" t="s">
        <v>574</v>
      </c>
      <c r="AJ17" s="132"/>
      <c r="AK17" s="117"/>
    </row>
    <row r="18" spans="1:40" ht="15.75" customHeight="1">
      <c r="A18" s="793"/>
      <c r="B18" s="643"/>
      <c r="C18" s="646">
        <v>52070</v>
      </c>
      <c r="D18" s="771"/>
      <c r="E18" s="176" t="s">
        <v>566</v>
      </c>
      <c r="F18" s="262">
        <v>3145</v>
      </c>
      <c r="G18" s="168"/>
      <c r="H18" s="194" t="s">
        <v>576</v>
      </c>
      <c r="I18" s="132"/>
      <c r="J18" s="772" t="s">
        <v>577</v>
      </c>
      <c r="K18" s="773"/>
      <c r="L18" s="771">
        <v>11060</v>
      </c>
      <c r="M18" s="740"/>
      <c r="N18" s="126" t="s">
        <v>578</v>
      </c>
      <c r="O18" s="195">
        <v>560</v>
      </c>
      <c r="P18" s="167"/>
      <c r="Q18" s="132" t="s">
        <v>579</v>
      </c>
      <c r="R18" s="132"/>
      <c r="S18" s="772" t="s">
        <v>580</v>
      </c>
      <c r="T18" s="773"/>
      <c r="U18" s="771">
        <v>12080</v>
      </c>
      <c r="V18" s="775"/>
      <c r="W18" s="126" t="s">
        <v>581</v>
      </c>
      <c r="X18" s="195">
        <v>2355</v>
      </c>
      <c r="Y18" s="167"/>
      <c r="Z18" s="132" t="s">
        <v>582</v>
      </c>
      <c r="AA18" s="132"/>
      <c r="AB18" s="650"/>
      <c r="AC18" s="651"/>
      <c r="AD18" s="646">
        <v>15554</v>
      </c>
      <c r="AE18" s="709"/>
      <c r="AF18" s="196" t="s">
        <v>583</v>
      </c>
      <c r="AG18" s="195">
        <v>35</v>
      </c>
      <c r="AH18" s="167"/>
      <c r="AI18" s="132" t="s">
        <v>584</v>
      </c>
      <c r="AJ18" s="132"/>
      <c r="AK18" s="117"/>
    </row>
    <row r="19" spans="1:40" ht="15.75" customHeight="1">
      <c r="A19" s="793"/>
      <c r="B19" s="643"/>
      <c r="C19" s="646">
        <v>52080</v>
      </c>
      <c r="D19" s="771"/>
      <c r="E19" s="176" t="s">
        <v>575</v>
      </c>
      <c r="F19" s="262">
        <v>5130</v>
      </c>
      <c r="G19" s="168"/>
      <c r="H19" s="194"/>
      <c r="I19" s="132"/>
      <c r="J19" s="772" t="s">
        <v>587</v>
      </c>
      <c r="K19" s="773"/>
      <c r="L19" s="771">
        <v>11065</v>
      </c>
      <c r="M19" s="740"/>
      <c r="N19" s="126" t="s">
        <v>588</v>
      </c>
      <c r="O19" s="195">
        <v>250</v>
      </c>
      <c r="P19" s="167"/>
      <c r="Q19" s="132" t="s">
        <v>589</v>
      </c>
      <c r="R19" s="132"/>
      <c r="S19" s="772" t="s">
        <v>590</v>
      </c>
      <c r="T19" s="773"/>
      <c r="U19" s="771">
        <v>12090</v>
      </c>
      <c r="V19" s="775"/>
      <c r="W19" s="126" t="s">
        <v>591</v>
      </c>
      <c r="X19" s="195">
        <v>695</v>
      </c>
      <c r="Y19" s="167"/>
      <c r="Z19" s="132" t="s">
        <v>592</v>
      </c>
      <c r="AA19" s="132"/>
      <c r="AB19" s="650"/>
      <c r="AC19" s="651"/>
      <c r="AD19" s="646">
        <v>15555</v>
      </c>
      <c r="AE19" s="709"/>
      <c r="AF19" s="196" t="s">
        <v>593</v>
      </c>
      <c r="AG19" s="195">
        <v>10</v>
      </c>
      <c r="AH19" s="167"/>
      <c r="AI19" s="132" t="s">
        <v>594</v>
      </c>
      <c r="AJ19" s="132"/>
      <c r="AK19" s="117"/>
    </row>
    <row r="20" spans="1:40" ht="15.75" customHeight="1">
      <c r="A20" s="793"/>
      <c r="B20" s="643"/>
      <c r="C20" s="664">
        <v>52100</v>
      </c>
      <c r="D20" s="665"/>
      <c r="E20" s="240" t="s">
        <v>585</v>
      </c>
      <c r="F20" s="786" t="s">
        <v>586</v>
      </c>
      <c r="G20" s="787"/>
      <c r="H20" s="194" t="s">
        <v>597</v>
      </c>
      <c r="I20" s="132"/>
      <c r="J20" s="650"/>
      <c r="K20" s="770"/>
      <c r="L20" s="771">
        <v>11070</v>
      </c>
      <c r="M20" s="740"/>
      <c r="N20" s="196" t="s">
        <v>598</v>
      </c>
      <c r="O20" s="195">
        <v>35</v>
      </c>
      <c r="P20" s="167"/>
      <c r="Q20" s="132" t="s">
        <v>599</v>
      </c>
      <c r="R20" s="132"/>
      <c r="S20" s="788" t="s">
        <v>600</v>
      </c>
      <c r="T20" s="789"/>
      <c r="U20" s="771">
        <v>12100</v>
      </c>
      <c r="V20" s="727"/>
      <c r="W20" s="126" t="s">
        <v>601</v>
      </c>
      <c r="X20" s="195">
        <v>525</v>
      </c>
      <c r="Y20" s="167"/>
      <c r="Z20" s="132" t="s">
        <v>602</v>
      </c>
      <c r="AA20" s="132"/>
      <c r="AB20" s="650"/>
      <c r="AC20" s="651"/>
      <c r="AD20" s="646">
        <v>15556</v>
      </c>
      <c r="AE20" s="709"/>
      <c r="AF20" s="196" t="s">
        <v>603</v>
      </c>
      <c r="AG20" s="195">
        <v>20</v>
      </c>
      <c r="AH20" s="167"/>
      <c r="AI20" s="132" t="s">
        <v>604</v>
      </c>
      <c r="AJ20" s="132"/>
      <c r="AK20" s="117"/>
    </row>
    <row r="21" spans="1:40" ht="15.75" customHeight="1">
      <c r="A21" s="793"/>
      <c r="B21" s="643"/>
      <c r="C21" s="664">
        <v>52110</v>
      </c>
      <c r="D21" s="665"/>
      <c r="E21" s="360" t="s">
        <v>595</v>
      </c>
      <c r="F21" s="786" t="s">
        <v>596</v>
      </c>
      <c r="G21" s="787"/>
      <c r="H21" s="194" t="s">
        <v>606</v>
      </c>
      <c r="I21" s="132"/>
      <c r="J21" s="650"/>
      <c r="K21" s="770"/>
      <c r="L21" s="771">
        <v>11080</v>
      </c>
      <c r="M21" s="740"/>
      <c r="N21" s="126" t="s">
        <v>607</v>
      </c>
      <c r="O21" s="195">
        <v>70</v>
      </c>
      <c r="P21" s="167"/>
      <c r="Q21" s="132" t="s">
        <v>608</v>
      </c>
      <c r="R21" s="132"/>
      <c r="S21" s="772" t="s">
        <v>609</v>
      </c>
      <c r="T21" s="773"/>
      <c r="U21" s="771">
        <v>12110</v>
      </c>
      <c r="V21" s="727"/>
      <c r="W21" s="126" t="s">
        <v>610</v>
      </c>
      <c r="X21" s="195">
        <v>375</v>
      </c>
      <c r="Y21" s="167"/>
      <c r="Z21" s="132" t="s">
        <v>611</v>
      </c>
      <c r="AA21" s="132"/>
      <c r="AB21" s="650"/>
      <c r="AC21" s="651"/>
      <c r="AD21" s="646">
        <v>15557</v>
      </c>
      <c r="AE21" s="709"/>
      <c r="AF21" s="196" t="s">
        <v>612</v>
      </c>
      <c r="AG21" s="195">
        <v>20</v>
      </c>
      <c r="AH21" s="167"/>
      <c r="AI21" s="132" t="s">
        <v>613</v>
      </c>
      <c r="AJ21" s="132"/>
      <c r="AK21" s="117"/>
    </row>
    <row r="22" spans="1:40" ht="15.75" customHeight="1" thickBot="1">
      <c r="A22" s="794"/>
      <c r="B22" s="795"/>
      <c r="C22" s="755">
        <v>52120</v>
      </c>
      <c r="D22" s="791"/>
      <c r="E22" s="397" t="s">
        <v>605</v>
      </c>
      <c r="F22" s="396">
        <v>390</v>
      </c>
      <c r="G22" s="197"/>
      <c r="H22" s="200"/>
      <c r="I22" s="132"/>
      <c r="J22" s="652"/>
      <c r="K22" s="790"/>
      <c r="L22" s="796">
        <v>11090</v>
      </c>
      <c r="M22" s="797"/>
      <c r="N22" s="169" t="s">
        <v>614</v>
      </c>
      <c r="O22" s="201">
        <v>60</v>
      </c>
      <c r="P22" s="171"/>
      <c r="Q22" s="132" t="s">
        <v>615</v>
      </c>
      <c r="R22" s="132"/>
      <c r="S22" s="650"/>
      <c r="T22" s="770"/>
      <c r="U22" s="771">
        <v>12120</v>
      </c>
      <c r="V22" s="727"/>
      <c r="W22" s="126" t="s">
        <v>616</v>
      </c>
      <c r="X22" s="195">
        <v>45</v>
      </c>
      <c r="Y22" s="167"/>
      <c r="Z22" s="132" t="s">
        <v>617</v>
      </c>
      <c r="AA22" s="132"/>
      <c r="AB22" s="772" t="s">
        <v>618</v>
      </c>
      <c r="AC22" s="779"/>
      <c r="AD22" s="646">
        <v>15162</v>
      </c>
      <c r="AE22" s="709"/>
      <c r="AF22" s="126" t="s">
        <v>619</v>
      </c>
      <c r="AG22" s="195">
        <v>70</v>
      </c>
      <c r="AH22" s="167"/>
      <c r="AI22" s="132" t="s">
        <v>620</v>
      </c>
      <c r="AJ22" s="132"/>
      <c r="AK22" s="117"/>
      <c r="AN22" s="95"/>
    </row>
    <row r="23" spans="1:40" ht="15.75" customHeight="1" thickTop="1">
      <c r="A23"/>
      <c r="B23"/>
      <c r="C23"/>
      <c r="D23"/>
      <c r="E23"/>
      <c r="F23"/>
      <c r="G23"/>
      <c r="H23" s="200"/>
      <c r="I23" s="132"/>
      <c r="J23" s="204"/>
      <c r="K23" s="205"/>
      <c r="L23" s="205"/>
      <c r="M23" s="205"/>
      <c r="N23" s="205"/>
      <c r="O23" s="205"/>
      <c r="P23" s="205"/>
      <c r="Q23" s="132"/>
      <c r="R23" s="132"/>
      <c r="S23" s="650"/>
      <c r="T23" s="770"/>
      <c r="U23" s="771">
        <v>12130</v>
      </c>
      <c r="V23" s="727"/>
      <c r="W23" s="126" t="s">
        <v>621</v>
      </c>
      <c r="X23" s="195">
        <v>50</v>
      </c>
      <c r="Y23" s="167"/>
      <c r="Z23" s="132" t="s">
        <v>622</v>
      </c>
      <c r="AA23" s="132"/>
      <c r="AB23" s="650"/>
      <c r="AC23" s="651"/>
      <c r="AD23" s="646">
        <v>15166</v>
      </c>
      <c r="AE23" s="709"/>
      <c r="AF23" s="196" t="s">
        <v>623</v>
      </c>
      <c r="AG23" s="195">
        <v>30</v>
      </c>
      <c r="AH23" s="167"/>
      <c r="AI23" s="132" t="s">
        <v>624</v>
      </c>
      <c r="AJ23" s="132"/>
      <c r="AK23" s="117"/>
    </row>
    <row r="24" spans="1:40" ht="15.75" customHeight="1">
      <c r="A24"/>
      <c r="B24"/>
      <c r="C24"/>
      <c r="D24"/>
      <c r="E24"/>
      <c r="F24"/>
      <c r="G24"/>
      <c r="H24" s="200"/>
      <c r="I24" s="132"/>
      <c r="Q24" s="132"/>
      <c r="R24" s="132"/>
      <c r="S24" s="788" t="s">
        <v>625</v>
      </c>
      <c r="T24" s="789"/>
      <c r="U24" s="771">
        <v>12140</v>
      </c>
      <c r="V24" s="727"/>
      <c r="W24" s="126" t="s">
        <v>626</v>
      </c>
      <c r="X24" s="195">
        <v>375</v>
      </c>
      <c r="Y24" s="167"/>
      <c r="Z24" s="132" t="s">
        <v>627</v>
      </c>
      <c r="AA24" s="132"/>
      <c r="AB24" s="650"/>
      <c r="AC24" s="651"/>
      <c r="AD24" s="646">
        <v>15168</v>
      </c>
      <c r="AE24" s="709"/>
      <c r="AF24" s="196" t="s">
        <v>628</v>
      </c>
      <c r="AG24" s="195">
        <v>25</v>
      </c>
      <c r="AH24" s="167"/>
      <c r="AI24" s="132" t="s">
        <v>629</v>
      </c>
      <c r="AJ24" s="132"/>
      <c r="AK24" s="117"/>
    </row>
    <row r="25" spans="1:40" ht="15.75" customHeight="1">
      <c r="A25" s="132"/>
      <c r="H25" s="200"/>
      <c r="I25" s="132"/>
      <c r="Q25" s="132"/>
      <c r="R25" s="132"/>
      <c r="S25" s="798" t="s">
        <v>630</v>
      </c>
      <c r="T25" s="799"/>
      <c r="U25" s="771">
        <v>12150</v>
      </c>
      <c r="V25" s="727"/>
      <c r="W25" s="126" t="s">
        <v>631</v>
      </c>
      <c r="X25" s="195">
        <v>245</v>
      </c>
      <c r="Y25" s="167"/>
      <c r="Z25" s="132" t="s">
        <v>632</v>
      </c>
      <c r="AA25" s="132"/>
      <c r="AB25" s="650"/>
      <c r="AC25" s="651"/>
      <c r="AD25" s="646">
        <v>15170</v>
      </c>
      <c r="AE25" s="709"/>
      <c r="AF25" s="126" t="s">
        <v>633</v>
      </c>
      <c r="AG25" s="195">
        <v>100</v>
      </c>
      <c r="AH25" s="167"/>
      <c r="AI25" s="132" t="s">
        <v>634</v>
      </c>
      <c r="AJ25" s="132"/>
      <c r="AK25" s="117"/>
    </row>
    <row r="26" spans="1:40" ht="15.75" customHeight="1">
      <c r="H26" s="200"/>
      <c r="I26" s="132"/>
      <c r="J26" s="132"/>
      <c r="K26" s="132"/>
      <c r="L26" s="117"/>
      <c r="M26" s="117"/>
      <c r="N26" s="117"/>
      <c r="O26" s="206"/>
      <c r="P26" s="203"/>
      <c r="Q26" s="132"/>
      <c r="R26" s="132"/>
      <c r="S26" s="650" t="s">
        <v>635</v>
      </c>
      <c r="T26" s="770"/>
      <c r="U26" s="771">
        <v>15120</v>
      </c>
      <c r="V26" s="709"/>
      <c r="W26" s="126" t="s">
        <v>636</v>
      </c>
      <c r="X26" s="195">
        <v>820</v>
      </c>
      <c r="Y26" s="167"/>
      <c r="Z26" s="132" t="s">
        <v>637</v>
      </c>
      <c r="AA26" s="132"/>
      <c r="AB26" s="650"/>
      <c r="AC26" s="651"/>
      <c r="AD26" s="646">
        <v>15171</v>
      </c>
      <c r="AE26" s="709"/>
      <c r="AF26" s="196" t="s">
        <v>638</v>
      </c>
      <c r="AG26" s="195">
        <v>10</v>
      </c>
      <c r="AH26" s="167"/>
      <c r="AI26" s="132" t="s">
        <v>639</v>
      </c>
      <c r="AJ26" s="132"/>
      <c r="AK26" s="117"/>
    </row>
    <row r="27" spans="1:40" ht="15.75" customHeight="1">
      <c r="H27" s="200"/>
      <c r="I27" s="132"/>
      <c r="J27" s="132"/>
      <c r="K27" s="132"/>
      <c r="L27" s="117"/>
      <c r="M27" s="117"/>
      <c r="N27" s="117"/>
      <c r="O27" s="206"/>
      <c r="P27" s="203"/>
      <c r="Q27" s="132"/>
      <c r="R27" s="132"/>
      <c r="S27" s="650"/>
      <c r="T27" s="770"/>
      <c r="U27" s="665">
        <v>15130</v>
      </c>
      <c r="V27" s="757"/>
      <c r="W27" s="134" t="s">
        <v>640</v>
      </c>
      <c r="X27" s="800" t="s">
        <v>1662</v>
      </c>
      <c r="Y27" s="801"/>
      <c r="Z27" s="132" t="s">
        <v>641</v>
      </c>
      <c r="AA27" s="132"/>
      <c r="AB27" s="652"/>
      <c r="AC27" s="653"/>
      <c r="AD27" s="670">
        <v>15180</v>
      </c>
      <c r="AE27" s="728"/>
      <c r="AF27" s="169" t="s">
        <v>642</v>
      </c>
      <c r="AG27" s="201">
        <v>80</v>
      </c>
      <c r="AH27" s="171"/>
      <c r="AI27" s="132" t="s">
        <v>643</v>
      </c>
      <c r="AJ27" s="132"/>
      <c r="AK27" s="117"/>
    </row>
    <row r="28" spans="1:40" ht="15.75" customHeight="1">
      <c r="H28" s="200"/>
      <c r="I28" s="132"/>
      <c r="J28" s="132"/>
      <c r="K28" s="132"/>
      <c r="L28" s="117"/>
      <c r="M28" s="117"/>
      <c r="N28" s="349"/>
      <c r="O28" s="206"/>
      <c r="P28" s="203"/>
      <c r="Q28" s="132"/>
      <c r="R28" s="132"/>
      <c r="S28" s="652"/>
      <c r="T28" s="790"/>
      <c r="U28" s="796">
        <v>15559</v>
      </c>
      <c r="V28" s="728"/>
      <c r="W28" s="209" t="s">
        <v>644</v>
      </c>
      <c r="X28" s="201">
        <v>35</v>
      </c>
      <c r="Y28" s="171"/>
      <c r="Z28" s="132" t="s">
        <v>645</v>
      </c>
      <c r="AA28" s="132"/>
      <c r="AJ28" s="132"/>
      <c r="AK28" s="117"/>
    </row>
    <row r="29" spans="1:40" ht="15.75" customHeight="1">
      <c r="A29" s="132"/>
      <c r="B29" s="132"/>
      <c r="C29" s="132"/>
      <c r="D29" s="132"/>
      <c r="E29" s="117"/>
      <c r="F29" s="207"/>
      <c r="G29" s="208"/>
      <c r="H29" s="200"/>
      <c r="I29" s="132"/>
      <c r="J29" s="132"/>
      <c r="K29" s="132"/>
      <c r="L29" s="117"/>
      <c r="M29" s="117"/>
      <c r="N29" s="117"/>
      <c r="O29" s="206"/>
      <c r="P29" s="203"/>
      <c r="Q29" s="132"/>
      <c r="R29" s="132"/>
      <c r="S29" s="132"/>
      <c r="T29" s="132"/>
      <c r="U29" s="132"/>
      <c r="V29" s="132"/>
      <c r="W29" s="132"/>
      <c r="X29" s="206"/>
      <c r="Y29" s="208"/>
      <c r="Z29" s="132"/>
      <c r="AA29" s="132"/>
      <c r="AJ29" s="132"/>
      <c r="AK29" s="117"/>
    </row>
    <row r="30" spans="1:40" ht="15.75" customHeight="1">
      <c r="A30" s="132"/>
      <c r="B30" s="132"/>
      <c r="C30" s="132"/>
      <c r="D30" s="132"/>
      <c r="E30" s="117"/>
      <c r="F30" s="207"/>
      <c r="G30" s="208"/>
      <c r="H30" s="200"/>
      <c r="I30" s="132"/>
      <c r="J30" s="132"/>
      <c r="K30" s="132"/>
      <c r="L30" s="117"/>
      <c r="M30" s="117"/>
      <c r="N30" s="117"/>
      <c r="O30" s="206"/>
      <c r="P30" s="203"/>
      <c r="Q30" s="132"/>
      <c r="R30" s="132"/>
      <c r="S30" s="132"/>
      <c r="T30" s="132"/>
      <c r="U30" s="132"/>
      <c r="V30" s="132"/>
      <c r="W30" s="132"/>
      <c r="X30" s="206"/>
      <c r="Y30" s="208"/>
      <c r="Z30" s="132"/>
      <c r="AA30" s="132"/>
      <c r="AJ30" s="132"/>
      <c r="AK30" s="117"/>
      <c r="AL30" s="132"/>
    </row>
    <row r="31" spans="1:40" ht="15.75" customHeight="1">
      <c r="A31" s="132"/>
      <c r="B31" s="132"/>
      <c r="C31" s="132"/>
      <c r="D31" s="132"/>
      <c r="E31" s="117"/>
      <c r="F31" s="207"/>
      <c r="G31" s="208"/>
      <c r="H31" s="200"/>
      <c r="I31" s="132"/>
      <c r="J31" s="132"/>
      <c r="K31" s="132"/>
      <c r="L31" s="117"/>
      <c r="M31" s="117"/>
      <c r="N31" s="117"/>
      <c r="O31" s="206"/>
      <c r="P31" s="203"/>
      <c r="Q31" s="132"/>
      <c r="R31" s="132"/>
      <c r="S31" s="132"/>
      <c r="T31" s="132"/>
      <c r="U31" s="132"/>
      <c r="V31" s="132"/>
      <c r="W31" s="132"/>
      <c r="X31" s="206"/>
      <c r="Y31" s="208"/>
      <c r="Z31" s="132"/>
      <c r="AA31" s="132"/>
      <c r="AB31" s="132"/>
      <c r="AI31" s="132"/>
      <c r="AJ31" s="132"/>
      <c r="AK31" s="117"/>
      <c r="AL31" s="132"/>
    </row>
    <row r="32" spans="1:40" ht="15.75" customHeight="1">
      <c r="A32" s="132"/>
      <c r="B32" s="132"/>
      <c r="C32" s="132"/>
      <c r="D32" s="132"/>
      <c r="E32" s="117"/>
      <c r="F32" s="207"/>
      <c r="G32" s="208"/>
      <c r="H32" s="200"/>
      <c r="I32" s="132"/>
      <c r="J32" s="132"/>
      <c r="K32" s="132"/>
      <c r="L32" s="117"/>
      <c r="M32" s="117"/>
      <c r="N32" s="117"/>
      <c r="O32" s="206"/>
      <c r="P32" s="203"/>
      <c r="Q32" s="132"/>
      <c r="R32" s="132"/>
      <c r="S32" s="132"/>
      <c r="T32" s="132"/>
      <c r="U32" s="132"/>
      <c r="V32" s="132"/>
      <c r="W32" s="117"/>
      <c r="X32" s="206"/>
      <c r="Y32" s="208"/>
      <c r="Z32" s="132"/>
      <c r="AA32" s="132"/>
      <c r="AI32" s="132"/>
      <c r="AJ32" s="132"/>
      <c r="AK32" s="117"/>
      <c r="AL32" s="132"/>
    </row>
    <row r="33" spans="1:38" ht="15.75" customHeight="1">
      <c r="A33" s="132"/>
      <c r="B33" s="132"/>
      <c r="C33" s="132"/>
      <c r="D33" s="132"/>
      <c r="E33" s="117"/>
      <c r="F33" s="207"/>
      <c r="G33" s="208"/>
      <c r="H33" s="200"/>
      <c r="I33" s="132"/>
      <c r="J33" s="132"/>
      <c r="K33" s="132"/>
      <c r="L33" s="117"/>
      <c r="M33" s="117"/>
      <c r="N33" s="117"/>
      <c r="O33" s="206"/>
      <c r="P33" s="203"/>
      <c r="Q33" s="132"/>
      <c r="R33" s="132"/>
      <c r="S33" s="132"/>
      <c r="T33" s="132"/>
      <c r="U33" s="132"/>
      <c r="V33" s="132"/>
      <c r="W33" s="132"/>
      <c r="X33" s="117"/>
      <c r="Y33" s="208"/>
      <c r="Z33" s="132"/>
      <c r="AA33" s="132"/>
      <c r="AI33" s="132"/>
      <c r="AJ33" s="132"/>
      <c r="AK33" s="117"/>
      <c r="AL33" s="132"/>
    </row>
    <row r="34" spans="1:38" ht="15.75" customHeight="1">
      <c r="A34" s="132"/>
      <c r="B34" s="132"/>
      <c r="C34" s="132"/>
      <c r="D34" s="132"/>
      <c r="E34" s="117"/>
      <c r="F34" s="207"/>
      <c r="G34" s="208"/>
      <c r="H34" s="200"/>
      <c r="I34" s="132"/>
      <c r="J34" s="132"/>
      <c r="K34" s="132"/>
      <c r="L34" s="117"/>
      <c r="M34" s="117"/>
      <c r="N34" s="117"/>
      <c r="O34" s="206"/>
      <c r="P34" s="203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17"/>
      <c r="AL34" s="132"/>
    </row>
    <row r="35" spans="1:38" ht="15.75" customHeight="1">
      <c r="A35" s="132"/>
      <c r="B35" s="132"/>
      <c r="C35" s="132"/>
      <c r="D35" s="132"/>
      <c r="E35" s="117"/>
      <c r="F35" s="207"/>
      <c r="G35" s="208"/>
      <c r="H35" s="200"/>
      <c r="I35" s="132"/>
      <c r="J35" s="132"/>
      <c r="K35" s="132"/>
      <c r="L35" s="117"/>
      <c r="M35" s="117"/>
      <c r="N35" s="117"/>
      <c r="O35" s="206"/>
      <c r="P35" s="203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17"/>
      <c r="AG35" s="210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07"/>
      <c r="G36" s="208"/>
      <c r="H36" s="200"/>
      <c r="I36" s="132"/>
      <c r="J36" s="132"/>
      <c r="K36" s="132"/>
      <c r="L36" s="117"/>
      <c r="M36" s="117"/>
      <c r="N36" s="117"/>
      <c r="O36" s="206"/>
      <c r="P36" s="203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17"/>
      <c r="AE36" s="117"/>
      <c r="AF36" s="117"/>
      <c r="AG36" s="211"/>
      <c r="AH36" s="208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07"/>
      <c r="G37" s="208"/>
      <c r="H37" s="200"/>
      <c r="I37" s="132"/>
      <c r="J37" s="132"/>
      <c r="K37" s="132"/>
      <c r="L37" s="132"/>
      <c r="M37" s="132"/>
      <c r="N37" s="117"/>
      <c r="O37" s="207"/>
      <c r="P37" s="203"/>
      <c r="Q37" s="132"/>
      <c r="R37" s="132"/>
      <c r="S37" s="132"/>
      <c r="T37" s="132"/>
      <c r="U37" s="132"/>
      <c r="V37" s="132"/>
      <c r="W37" s="117"/>
      <c r="X37" s="117"/>
      <c r="Y37" s="117"/>
      <c r="Z37" s="95"/>
      <c r="AA37" s="95"/>
      <c r="AB37" s="95"/>
      <c r="AC37" s="95"/>
      <c r="AD37" s="117"/>
      <c r="AE37" s="117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07"/>
      <c r="G38" s="207"/>
      <c r="H38" s="200"/>
      <c r="I38" s="132"/>
      <c r="J38" s="132"/>
      <c r="K38" s="132"/>
      <c r="L38" s="132"/>
      <c r="M38" s="132"/>
      <c r="N38" s="117"/>
      <c r="O38" s="207"/>
      <c r="P38" s="200"/>
      <c r="Q38" s="132"/>
      <c r="R38" s="132"/>
      <c r="S38" s="132"/>
      <c r="T38" s="132"/>
      <c r="U38" s="132"/>
      <c r="V38" s="132"/>
      <c r="W38" s="132"/>
      <c r="X38" s="117"/>
      <c r="Y38" s="117"/>
      <c r="Z38" s="95"/>
      <c r="AA38" s="95"/>
      <c r="AB38" s="95"/>
      <c r="AC38" s="95"/>
      <c r="AD38" s="117"/>
      <c r="AE38" s="117"/>
      <c r="AF38" s="117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200"/>
      <c r="I39" s="132"/>
      <c r="J39" s="132"/>
      <c r="K39" s="132"/>
      <c r="L39" s="132"/>
      <c r="M39" s="132"/>
      <c r="N39" s="117"/>
      <c r="O39" s="132"/>
      <c r="P39" s="200"/>
      <c r="Q39" s="132"/>
      <c r="R39" s="132"/>
      <c r="S39" s="132"/>
      <c r="T39" s="132"/>
      <c r="U39" s="117"/>
      <c r="V39" s="117"/>
      <c r="W39" s="117"/>
      <c r="X39" s="117"/>
      <c r="Y39" s="117"/>
      <c r="Z39" s="95"/>
      <c r="AA39" s="95"/>
      <c r="AB39" s="95"/>
      <c r="AC39" s="95"/>
      <c r="AD39" s="117"/>
      <c r="AE39" s="117"/>
      <c r="AF39" s="117"/>
      <c r="AG39" s="132"/>
      <c r="AH39" s="132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132"/>
      <c r="G40" s="132"/>
      <c r="H40" s="346"/>
      <c r="I40" s="346"/>
      <c r="J40" s="346"/>
      <c r="K40" s="346"/>
      <c r="L40" s="346"/>
      <c r="M40" s="346"/>
      <c r="N40" s="346"/>
      <c r="O40" s="347"/>
      <c r="P40" s="348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117"/>
      <c r="AE40" s="117"/>
      <c r="AF40" s="117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95"/>
      <c r="C43" s="95"/>
      <c r="D43" s="95"/>
      <c r="E43" s="95"/>
      <c r="F43" s="346"/>
      <c r="G43" s="346"/>
      <c r="H43" s="95"/>
      <c r="I43" s="95"/>
      <c r="J43" s="132"/>
      <c r="K43" s="132"/>
      <c r="L43" s="132"/>
      <c r="M43" s="132"/>
      <c r="N43" s="132"/>
      <c r="O43" s="132"/>
      <c r="P43" s="132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212"/>
      <c r="AF43" s="402" t="s">
        <v>502</v>
      </c>
      <c r="AG43" s="406"/>
      <c r="AH43" s="407">
        <f>SUM(F11:F22)</f>
        <v>19605</v>
      </c>
      <c r="AI43" s="365"/>
      <c r="AJ43" s="365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05"/>
      <c r="AH44" s="408">
        <f>SUM(O11:O22,X11:X28,AG11:AG27)</f>
        <v>15970</v>
      </c>
      <c r="AI44" s="365"/>
      <c r="AJ44" s="36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132"/>
      <c r="K45" s="132"/>
      <c r="L45" s="132"/>
      <c r="M45" s="132"/>
      <c r="N45" s="132"/>
      <c r="O45" s="132"/>
      <c r="P45" s="132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212"/>
      <c r="AF45" s="409" t="s">
        <v>331</v>
      </c>
      <c r="AG45" s="410"/>
      <c r="AH45" s="411">
        <f>SUM(AH43:AH44)</f>
        <v>35575</v>
      </c>
      <c r="AI45" s="372"/>
      <c r="AJ45" s="372"/>
      <c r="AK45" s="95"/>
      <c r="AL45" s="95"/>
    </row>
    <row r="46" spans="1:38" ht="15.6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  <row r="47" spans="1:38" ht="12" customHeight="1">
      <c r="F47" s="95"/>
      <c r="G47" s="95"/>
    </row>
  </sheetData>
  <sheetProtection algorithmName="SHA-512" hashValue="7XNnUWEKCFVzaWZ8uZOFzmJu55VsMJJ9bXKFT8rqDWH6pPEmPJTQBOjcfneckMHMjtQnNKglQgJxlDkXJ0cObQ==" saltValue="yQsI4Z9z0SLI0GQE4VByzA==" spinCount="100000" sheet="1" scenarios="1" formatCells="0" autoFilter="0"/>
  <protectedRanges>
    <protectedRange sqref="X43:Y44 AA43:AA44" name="範囲1"/>
  </protectedRanges>
  <mergeCells count="130">
    <mergeCell ref="A11:B22"/>
    <mergeCell ref="C13:D13"/>
    <mergeCell ref="AG17:AH17"/>
    <mergeCell ref="L22:M22"/>
    <mergeCell ref="U22:V22"/>
    <mergeCell ref="AB22:AC27"/>
    <mergeCell ref="AD22:AE22"/>
    <mergeCell ref="U23:V23"/>
    <mergeCell ref="AD23:AE23"/>
    <mergeCell ref="S24:T24"/>
    <mergeCell ref="U24:V24"/>
    <mergeCell ref="AD24:AE24"/>
    <mergeCell ref="S25:T25"/>
    <mergeCell ref="U25:V25"/>
    <mergeCell ref="AD25:AE25"/>
    <mergeCell ref="S26:T28"/>
    <mergeCell ref="U26:V26"/>
    <mergeCell ref="AD26:AE26"/>
    <mergeCell ref="U27:V27"/>
    <mergeCell ref="AD27:AE27"/>
    <mergeCell ref="U28:V28"/>
    <mergeCell ref="X27:Y27"/>
    <mergeCell ref="C19:D19"/>
    <mergeCell ref="J18:K18"/>
    <mergeCell ref="L18:M18"/>
    <mergeCell ref="S18:T18"/>
    <mergeCell ref="U18:V18"/>
    <mergeCell ref="AD18:AE18"/>
    <mergeCell ref="AD19:AE19"/>
    <mergeCell ref="C21:D21"/>
    <mergeCell ref="F21:G21"/>
    <mergeCell ref="L20:M20"/>
    <mergeCell ref="S20:T20"/>
    <mergeCell ref="U20:V20"/>
    <mergeCell ref="AD20:AE20"/>
    <mergeCell ref="C20:D20"/>
    <mergeCell ref="F20:G20"/>
    <mergeCell ref="J19:K22"/>
    <mergeCell ref="L19:M19"/>
    <mergeCell ref="S19:T19"/>
    <mergeCell ref="U19:V19"/>
    <mergeCell ref="C22:D22"/>
    <mergeCell ref="L21:M21"/>
    <mergeCell ref="S21:T23"/>
    <mergeCell ref="U21:V21"/>
    <mergeCell ref="AD21:AE21"/>
    <mergeCell ref="C18:D18"/>
    <mergeCell ref="F16:G16"/>
    <mergeCell ref="L15:M15"/>
    <mergeCell ref="S15:T16"/>
    <mergeCell ref="U15:V15"/>
    <mergeCell ref="AD15:AE15"/>
    <mergeCell ref="C17:D17"/>
    <mergeCell ref="J16:K17"/>
    <mergeCell ref="L16:M16"/>
    <mergeCell ref="U16:V16"/>
    <mergeCell ref="AD16:AE16"/>
    <mergeCell ref="L17:M17"/>
    <mergeCell ref="S17:T17"/>
    <mergeCell ref="U17:V17"/>
    <mergeCell ref="AD17:AE17"/>
    <mergeCell ref="X15:Y15"/>
    <mergeCell ref="C11:D11"/>
    <mergeCell ref="J11:K11"/>
    <mergeCell ref="L11:M11"/>
    <mergeCell ref="S11:T12"/>
    <mergeCell ref="U11:V11"/>
    <mergeCell ref="AB11:AC13"/>
    <mergeCell ref="AD11:AE11"/>
    <mergeCell ref="C12:D12"/>
    <mergeCell ref="J12:K15"/>
    <mergeCell ref="L12:M12"/>
    <mergeCell ref="U12:V12"/>
    <mergeCell ref="AD12:AE12"/>
    <mergeCell ref="C14:D14"/>
    <mergeCell ref="L13:M13"/>
    <mergeCell ref="S13:T14"/>
    <mergeCell ref="U13:V13"/>
    <mergeCell ref="AD13:AE13"/>
    <mergeCell ref="C15:D15"/>
    <mergeCell ref="L14:M14"/>
    <mergeCell ref="U14:V14"/>
    <mergeCell ref="X14:Y14"/>
    <mergeCell ref="AB14:AC21"/>
    <mergeCell ref="AD14:AE14"/>
    <mergeCell ref="C16:D16"/>
    <mergeCell ref="V7:W7"/>
    <mergeCell ref="X7:AA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AB7:AH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3"/>
  <dataValidations count="61">
    <dataValidation allowBlank="1" showInputMessage="1" showErrorMessage="1" prompt="おくさわ" sqref="E16" xr:uid="{27E04547-AADA-4E3E-9781-CE7E2658B987}"/>
    <dataValidation allowBlank="1" showInputMessage="1" showErrorMessage="1" prompt="くにとみ" sqref="W11" xr:uid="{FA3346C4-19E8-4B56-BCD5-E7439BC86185}"/>
    <dataValidation allowBlank="1" showInputMessage="1" showErrorMessage="1" prompt="よいち" sqref="N11" xr:uid="{911F8E3F-3584-4AF2-AFFB-EEAB6190D591}"/>
    <dataValidation allowBlank="1" showInputMessage="1" showErrorMessage="1" prompt="みなみおたる" sqref="E15" xr:uid="{D28DF96E-9966-4653-94A2-BC0DB6B08964}"/>
    <dataValidation allowBlank="1" showInputMessage="1" showErrorMessage="1" prompt="さくら" sqref="E14" xr:uid="{852B11D8-E26F-4CF9-8A9C-59331DE23B67}"/>
    <dataValidation allowBlank="1" showInputMessage="1" showErrorMessage="1" prompt="あさり・しんこう" sqref="E12" xr:uid="{F1CEE4F7-47E7-48CE-8DC8-4A64F7ABAD8C}"/>
    <dataValidation allowBlank="1" showInputMessage="1" showErrorMessage="1" prompt="ぜにばこ" sqref="E11" xr:uid="{5577599E-BBF2-4C03-8E2B-237B2A3BD432}"/>
    <dataValidation allowBlank="1" showInputMessage="1" showErrorMessage="1" prompt="きょうわ" sqref="W12" xr:uid="{AB812FF3-E23F-474B-ACA8-A1A3C36E26BE}"/>
    <dataValidation allowBlank="1" showInputMessage="1" showErrorMessage="1" prompt="るすつ" sqref="W25" xr:uid="{C2DD113C-7321-441F-B3E7-CAB1824C96B7}"/>
    <dataValidation allowBlank="1" showInputMessage="1" showErrorMessage="1" prompt="ふたば" sqref="W23" xr:uid="{56926727-5EF0-4D75-934C-0A16FAC68E05}"/>
    <dataValidation allowBlank="1" showInputMessage="1" showErrorMessage="1" prompt="すずかわ" sqref="W22" xr:uid="{2727BA3E-24A8-4070-8A5D-023BE486E720}"/>
    <dataValidation allowBlank="1" showInputMessage="1" showErrorMessage="1" prompt="きもべつ" sqref="W21" xr:uid="{515B0AE2-E092-46A4-9B37-14D8CB8B2CAE}"/>
    <dataValidation allowBlank="1" showInputMessage="1" showErrorMessage="1" prompt="きょうごく" sqref="W20" xr:uid="{6E1F92D8-5E4C-4715-B820-066FEA4D39A3}"/>
    <dataValidation allowBlank="1" showInputMessage="1" showErrorMessage="1" prompt="くっちゃん" sqref="W18" xr:uid="{2009C1B5-CCA4-4B65-B3B8-83E94ED63529}"/>
    <dataValidation allowBlank="1" showInputMessage="1" showErrorMessage="1" prompt="とまり" sqref="W15" xr:uid="{AA5B63FA-F775-4CD5-B7E5-920AE88CBA99}"/>
    <dataValidation allowBlank="1" showInputMessage="1" showErrorMessage="1" prompt="いわないにし" sqref="W14" xr:uid="{312395A8-568A-42C1-9704-A0B7A585E4AB}"/>
    <dataValidation allowBlank="1" showInputMessage="1" showErrorMessage="1" prompt="いわない" sqref="W13" xr:uid="{E9413CF7-0145-4909-9798-FECE7AD1816F}"/>
    <dataValidation allowBlank="1" showInputMessage="1" showErrorMessage="1" prompt="さかずき" sqref="W16" xr:uid="{78C6A6C4-ABC0-464E-B816-9DA91C5FE8DC}"/>
    <dataValidation allowBlank="1" showInputMessage="1" showErrorMessage="1" prompt="まっかり" sqref="W24" xr:uid="{0E0E8F93-EB71-4C87-8B24-F97C336B928A}"/>
    <dataValidation allowBlank="1" showInputMessage="1" showErrorMessage="1" prompt="かもえない" sqref="W17" xr:uid="{BFD65FAC-059E-4C51-AC77-B58D298FA689}"/>
    <dataValidation allowBlank="1" showInputMessage="1" showErrorMessage="1" prompt="ふるびら" sqref="N18" xr:uid="{095295E1-1572-41A5-BB2E-30DD44635A15}"/>
    <dataValidation allowBlank="1" showInputMessage="1" showErrorMessage="1" prompt="あかいがわ" sqref="N17" xr:uid="{D0997FB0-1082-44CB-B4D7-CF26C7599ECB}"/>
    <dataValidation allowBlank="1" showInputMessage="1" showErrorMessage="1" prompt="みやこ" sqref="N16" xr:uid="{087534CC-3E91-4D5D-8D7B-C6CEE4AB2180}"/>
    <dataValidation allowBlank="1" showInputMessage="1" showErrorMessage="1" prompt="ぎんざん" sqref="N15" xr:uid="{7B2BDDB5-232D-4310-965F-2A8DE0676C21}"/>
    <dataValidation allowBlank="1" showInputMessage="1" showErrorMessage="1" prompt="おおえ" sqref="N14" xr:uid="{2F79B109-FCE9-4A13-B25F-377B4DF8731A}"/>
    <dataValidation allowBlank="1" showInputMessage="1" showErrorMessage="1" prompt="にき" sqref="N12" xr:uid="{E02C7DBA-7739-463F-8824-71A46C246D16}"/>
    <dataValidation allowBlank="1" showInputMessage="1" showErrorMessage="1" prompt="よべつ" sqref="N22" xr:uid="{D8A989C8-F96E-4D6F-8DBB-EEAE0BAF4D76}"/>
    <dataValidation allowBlank="1" showInputMessage="1" showErrorMessage="1" prompt="のづか" sqref="N21" xr:uid="{AAF8790C-354B-47A6-95ED-505B4BE6A31A}"/>
    <dataValidation allowBlank="1" showInputMessage="1" showErrorMessage="1" prompt="いりか" sqref="N20" xr:uid="{DF9C90F4-D845-4BFF-81EB-B2DD0B8FDF8B}"/>
    <dataValidation allowBlank="1" showInputMessage="1" showErrorMessage="1" prompt="びくに" sqref="N19" xr:uid="{AD0D90CA-8C8C-497B-A99F-AEA475EFFF0B}"/>
    <dataValidation allowBlank="1" showInputMessage="1" showErrorMessage="1" prompt="しかりべつ" sqref="N13" xr:uid="{E0A0E86B-B0AF-4DBA-B5EE-F7FFC49734D3}"/>
    <dataValidation allowBlank="1" showInputMessage="1" showErrorMessage="1" prompt="にしきまち" sqref="E19" xr:uid="{18BE0E50-3F12-4CC2-97CD-01BC6D05D845}"/>
    <dataValidation allowBlank="1" showInputMessage="1" showErrorMessage="1" prompt="みどり" sqref="E18" xr:uid="{C5A65824-3DD1-4701-B3F9-4B9B80AF4CE4}"/>
    <dataValidation allowBlank="1" showInputMessage="1" showErrorMessage="1" prompt="まつがえ" sqref="E17" xr:uid="{6A1C949B-F13A-4250-A1FC-81BDE9033CCA}"/>
    <dataValidation allowBlank="1" showInputMessage="1" showErrorMessage="1" prompt="らんしま" sqref="E22" xr:uid="{AB82492B-CC45-4EA1-9127-E20184334CB1}"/>
    <dataValidation allowBlank="1" showInputMessage="1" showErrorMessage="1" prompt="しおや" sqref="E21" xr:uid="{2DE83444-01C7-41A6-A6A3-8ED6A9153F7E}"/>
    <dataValidation allowBlank="1" showInputMessage="1" showErrorMessage="1" prompt="ながはし" sqref="E20" xr:uid="{C2444530-BA8B-4B06-88F3-916A5AEED69C}"/>
    <dataValidation allowBlank="1" showInputMessage="1" showErrorMessage="1" prompt="ほんめ" sqref="AF22" xr:uid="{718F6713-7B30-43FC-B95D-DD62FE11B409}"/>
    <dataValidation allowBlank="1" showInputMessage="1" showErrorMessage="1" prompt="いそや" sqref="AF21" xr:uid="{43AF6DB0-9590-41C2-8644-84752E40C7E9}"/>
    <dataValidation allowBlank="1" showInputMessage="1" showErrorMessage="1" prompt="よこま" sqref="AF20" xr:uid="{9B144DB4-E096-4956-946F-75747EB6D7C0}"/>
    <dataValidation allowBlank="1" showInputMessage="1" showErrorMessage="1" prompt="さめとりま" sqref="AF19" xr:uid="{B82BA725-E52A-4740-B18C-358E27416899}"/>
    <dataValidation allowBlank="1" showInputMessage="1" showErrorMessage="1" prompt="びや" sqref="AF18" xr:uid="{58A639F8-839C-4899-8CDF-EF23E5FBE92F}"/>
    <dataValidation allowBlank="1" showInputMessage="1" showErrorMessage="1" prompt="ゆべつ" sqref="AF15" xr:uid="{A51C393D-5378-4D38-9666-C61EBFA3731E}"/>
    <dataValidation allowBlank="1" showInputMessage="1" showErrorMessage="1" prompt="くろまつない" sqref="AF12" xr:uid="{16FC025F-B3AF-4CCA-B833-73B13B64633F}"/>
    <dataValidation allowBlank="1" showInputMessage="1" showErrorMessage="1" prompt="みなと" sqref="W28" xr:uid="{9BECC430-8C8F-43C5-A9F3-D57ABDBE5D5A}"/>
    <dataValidation allowBlank="1" showInputMessage="1" showErrorMessage="1" prompt="らんこし" sqref="W26" xr:uid="{B6E5D649-79C5-4B67-AB4C-4A6BE4E3E199}"/>
    <dataValidation allowBlank="1" showInputMessage="1" showErrorMessage="1" prompt="うたすつ" sqref="AF17" xr:uid="{9EF820F9-1E9F-4D00-86C4-079ABB0571F0}"/>
    <dataValidation allowBlank="1" showInputMessage="1" showErrorMessage="1" prompt="みなみうたすつ" sqref="AF16" xr:uid="{CB75D2EE-654E-499D-A065-F63910175DCF}"/>
    <dataValidation allowBlank="1" showInputMessage="1" showErrorMessage="1" prompt="すっつ" sqref="AF14" xr:uid="{2517978D-971E-44D5-B7CB-34537974516E}"/>
    <dataValidation allowBlank="1" showInputMessage="1" showErrorMessage="1" prompt="さっかい" sqref="AF13" xr:uid="{2D6B772E-5050-476C-9AD0-6EA092D4E264}"/>
    <dataValidation allowBlank="1" showInputMessage="1" showErrorMessage="1" prompt="しろいかわ" sqref="AF11" xr:uid="{59A3A629-0E3C-4831-ACDF-BCEEBC339B60}"/>
    <dataValidation allowBlank="1" showInputMessage="1" showErrorMessage="1" prompt="めな" sqref="W27" xr:uid="{141880BC-D18F-4818-82C7-32794AE9A798}"/>
    <dataValidation allowBlank="1" showInputMessage="1" showErrorMessage="1" prompt="しままき" sqref="AF27" xr:uid="{701ADDA6-A43B-43F4-9C91-30F86C2584F0}"/>
    <dataValidation allowBlank="1" showInputMessage="1" showErrorMessage="1" prompt="えのしま" sqref="AF26" xr:uid="{C9F313A1-CD5E-4333-95E8-EC6551DC2005}"/>
    <dataValidation allowBlank="1" showInputMessage="1" showErrorMessage="1" prompt="ながとよ" sqref="AF25" xr:uid="{6548FBCC-C1AA-4FB9-AF63-C052CE303191}"/>
    <dataValidation allowBlank="1" showInputMessage="1" showErrorMessage="1" prompt="さかえいそ" sqref="AF24" xr:uid="{F5425183-7BEB-4B9B-B6BA-A6DC4C7D0610}"/>
    <dataValidation allowBlank="1" showInputMessage="1" showErrorMessage="1" prompt="とよはま" sqref="AF23" xr:uid="{DB90AFFE-E672-475C-8085-BC395322B8B6}"/>
    <dataValidation type="whole" errorStyle="information" allowBlank="1" showInputMessage="1" showErrorMessage="1" errorTitle="定数オーバー" error="定数オーバーです。" sqref="P11:P22 Y11:Y13 G17:G19 G22 Y16:Y26 Y28 G11:G15" xr:uid="{1C139EA4-D5DE-4917-B4B6-7F28AD6A8203}">
      <formula1>0</formula1>
      <formula2>F11</formula2>
    </dataValidation>
    <dataValidation type="whole" errorStyle="information" allowBlank="1" showErrorMessage="1" errorTitle="定数オーバー" error="定数オーバーです。" sqref="AH11:AH15 AH18:AH27" xr:uid="{E7F57A0E-2D56-403D-B671-E18112913FB1}">
      <formula1>0</formula1>
      <formula2>AG11</formula2>
    </dataValidation>
    <dataValidation type="whole" errorStyle="information" allowBlank="1" showErrorMessage="1" errorTitle="定数オーバー" error="定数オーバーです。" prompt="_x000a_" sqref="AH16" xr:uid="{039E5487-9EEB-4606-99FE-1BF19E0E5782}">
      <formula1>0</formula1>
      <formula2>AG16</formula2>
    </dataValidation>
    <dataValidation allowBlank="1" showInputMessage="1" showErrorMessage="1" prompt="ぼうようだい" sqref="E13" xr:uid="{34000501-B6B8-459E-A91E-01D518B0492A}"/>
  </dataValidations>
  <hyperlinks>
    <hyperlink ref="AK5" location="表紙!A1" display="表紙へ戻る" xr:uid="{681617BF-BCB3-4CBB-AED3-0551A1D32DBB}"/>
    <hyperlink ref="AK7:AL7" location="変更履歴!A1" display="変更履歴へ" xr:uid="{6E171B51-6851-4E86-93A6-CED95112AE5E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33E4-AE65-4D0E-9E33-7DEC81A574D7}">
  <sheetPr>
    <pageSetUpPr fitToPage="1"/>
  </sheetPr>
  <dimension ref="A1:AM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4</v>
      </c>
      <c r="B2" s="541"/>
      <c r="C2" s="542" t="s">
        <v>646</v>
      </c>
      <c r="D2" s="543"/>
      <c r="E2" s="543"/>
      <c r="F2" s="543"/>
      <c r="G2" s="543"/>
      <c r="H2" s="151"/>
      <c r="I2" s="95"/>
      <c r="J2" s="758">
        <v>46082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547" t="s">
        <v>27</v>
      </c>
      <c r="S6" s="547"/>
      <c r="T6" s="547"/>
      <c r="U6" s="548"/>
      <c r="V6" s="546" t="s">
        <v>28</v>
      </c>
      <c r="W6" s="547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SUM(O7,R7)</f>
        <v>0</v>
      </c>
      <c r="H7" s="598"/>
      <c r="I7" s="598"/>
      <c r="J7" s="598"/>
      <c r="K7" s="599"/>
      <c r="L7" s="812"/>
      <c r="M7" s="813"/>
      <c r="N7" s="814"/>
      <c r="O7" s="763">
        <f>SUM(G11:G20,P11:P17,Y11:Y23)</f>
        <v>0</v>
      </c>
      <c r="P7" s="765"/>
      <c r="Q7" s="154"/>
      <c r="R7" s="764">
        <f>SUM(AH13:AH14)</f>
        <v>0</v>
      </c>
      <c r="S7" s="764"/>
      <c r="T7" s="764"/>
      <c r="U7" s="765"/>
      <c r="V7" s="763">
        <f>COUNTIF(AH13:AH14,"&gt;0")</f>
        <v>0</v>
      </c>
      <c r="W7" s="764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2"/>
      <c r="P8" s="112"/>
      <c r="Q8" s="52"/>
      <c r="R8" s="112"/>
      <c r="S8" s="112"/>
      <c r="T8" s="112"/>
      <c r="U8" s="11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 thickBot="1">
      <c r="A9" s="156" t="s">
        <v>647</v>
      </c>
      <c r="B9" s="117"/>
      <c r="C9" s="117"/>
      <c r="D9" s="117"/>
      <c r="E9" s="117"/>
      <c r="F9" s="192"/>
      <c r="G9" s="156"/>
      <c r="H9" s="117"/>
      <c r="I9" s="117"/>
      <c r="J9" s="156" t="s">
        <v>648</v>
      </c>
      <c r="K9" s="117"/>
      <c r="L9" s="117"/>
      <c r="M9" s="117"/>
      <c r="N9" s="117"/>
      <c r="O9" s="192"/>
      <c r="P9" s="156"/>
      <c r="Q9" s="117"/>
      <c r="R9" s="117"/>
      <c r="S9" s="117" t="s">
        <v>649</v>
      </c>
      <c r="T9" s="117"/>
      <c r="U9" s="117"/>
      <c r="V9" s="117"/>
      <c r="W9" s="117"/>
      <c r="X9" s="181"/>
      <c r="Y9" s="117"/>
      <c r="Z9" s="117"/>
      <c r="AA9" s="117"/>
      <c r="AB9" s="117" t="s">
        <v>650</v>
      </c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9" ht="15.75" customHeight="1" thickTop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132"/>
      <c r="AB10" s="815" t="s">
        <v>651</v>
      </c>
      <c r="AC10" s="816"/>
      <c r="AD10" s="816"/>
      <c r="AE10" s="816"/>
      <c r="AF10" s="816"/>
      <c r="AG10" s="816"/>
      <c r="AH10" s="817"/>
      <c r="AI10" s="132"/>
      <c r="AJ10" s="132"/>
      <c r="AK10" s="117"/>
      <c r="AL10" s="117"/>
    </row>
    <row r="11" spans="1:39" ht="15.75" customHeight="1" thickBot="1">
      <c r="A11" s="656" t="s">
        <v>652</v>
      </c>
      <c r="B11" s="657"/>
      <c r="C11" s="646">
        <v>15260</v>
      </c>
      <c r="D11" s="709"/>
      <c r="E11" s="320" t="s">
        <v>653</v>
      </c>
      <c r="F11" s="239">
        <v>865</v>
      </c>
      <c r="G11" s="167"/>
      <c r="H11" s="194" t="s">
        <v>654</v>
      </c>
      <c r="I11" s="132"/>
      <c r="J11" s="656" t="s">
        <v>655</v>
      </c>
      <c r="K11" s="657"/>
      <c r="L11" s="654">
        <v>15230</v>
      </c>
      <c r="M11" s="660"/>
      <c r="N11" s="478" t="s">
        <v>656</v>
      </c>
      <c r="O11" s="239">
        <v>350</v>
      </c>
      <c r="P11" s="184"/>
      <c r="Q11" s="194" t="s">
        <v>657</v>
      </c>
      <c r="R11" s="132"/>
      <c r="S11" s="656" t="s">
        <v>658</v>
      </c>
      <c r="T11" s="657"/>
      <c r="U11" s="654">
        <v>17550</v>
      </c>
      <c r="V11" s="660"/>
      <c r="W11" s="320" t="s">
        <v>659</v>
      </c>
      <c r="X11" s="239">
        <v>970</v>
      </c>
      <c r="Y11" s="167"/>
      <c r="Z11" s="132" t="s">
        <v>660</v>
      </c>
      <c r="AA11" s="132"/>
      <c r="AB11" s="818"/>
      <c r="AC11" s="819"/>
      <c r="AD11" s="819"/>
      <c r="AE11" s="819"/>
      <c r="AF11" s="819"/>
      <c r="AG11" s="819"/>
      <c r="AH11" s="820"/>
      <c r="AI11" s="132"/>
      <c r="AJ11" s="132"/>
      <c r="AK11" s="117"/>
      <c r="AL11" s="181"/>
      <c r="AM11" s="118"/>
    </row>
    <row r="12" spans="1:39" ht="15.75" customHeight="1" thickTop="1">
      <c r="A12" s="650"/>
      <c r="B12" s="651"/>
      <c r="C12" s="646">
        <v>15270</v>
      </c>
      <c r="D12" s="709"/>
      <c r="E12" s="196" t="s">
        <v>661</v>
      </c>
      <c r="F12" s="195">
        <v>60</v>
      </c>
      <c r="G12" s="167"/>
      <c r="H12" s="194" t="s">
        <v>662</v>
      </c>
      <c r="I12" s="132"/>
      <c r="J12" s="650"/>
      <c r="K12" s="651"/>
      <c r="L12" s="646">
        <v>15195</v>
      </c>
      <c r="M12" s="709"/>
      <c r="N12" s="196" t="s">
        <v>663</v>
      </c>
      <c r="O12" s="195">
        <v>150</v>
      </c>
      <c r="P12" s="167"/>
      <c r="Q12" s="194" t="s">
        <v>664</v>
      </c>
      <c r="R12" s="132"/>
      <c r="S12" s="650"/>
      <c r="T12" s="651"/>
      <c r="U12" s="646">
        <v>17560</v>
      </c>
      <c r="V12" s="740"/>
      <c r="W12" s="126" t="s">
        <v>665</v>
      </c>
      <c r="X12" s="195">
        <v>95</v>
      </c>
      <c r="Y12" s="167"/>
      <c r="Z12" s="132" t="s">
        <v>666</v>
      </c>
      <c r="AA12" s="132"/>
      <c r="AB12" s="746" t="s">
        <v>340</v>
      </c>
      <c r="AC12" s="747"/>
      <c r="AD12" s="748" t="s">
        <v>4</v>
      </c>
      <c r="AE12" s="747"/>
      <c r="AF12" s="217" t="s">
        <v>112</v>
      </c>
      <c r="AG12" s="218" t="s">
        <v>341</v>
      </c>
      <c r="AH12" s="219" t="s">
        <v>114</v>
      </c>
      <c r="AI12" s="132"/>
      <c r="AJ12" s="132"/>
      <c r="AK12" s="117"/>
      <c r="AL12" s="181"/>
      <c r="AM12" s="118"/>
    </row>
    <row r="13" spans="1:39" ht="15.75" customHeight="1">
      <c r="A13" s="650"/>
      <c r="B13" s="651"/>
      <c r="C13" s="646">
        <v>15280</v>
      </c>
      <c r="D13" s="709"/>
      <c r="E13" s="196" t="s">
        <v>667</v>
      </c>
      <c r="F13" s="195">
        <v>30</v>
      </c>
      <c r="G13" s="167"/>
      <c r="H13" s="194" t="s">
        <v>668</v>
      </c>
      <c r="I13" s="132"/>
      <c r="J13" s="650"/>
      <c r="K13" s="651"/>
      <c r="L13" s="646">
        <v>15200</v>
      </c>
      <c r="M13" s="709"/>
      <c r="N13" s="126" t="s">
        <v>669</v>
      </c>
      <c r="O13" s="195">
        <v>765</v>
      </c>
      <c r="P13" s="167"/>
      <c r="Q13" s="194" t="s">
        <v>670</v>
      </c>
      <c r="R13" s="132"/>
      <c r="S13" s="772" t="s">
        <v>671</v>
      </c>
      <c r="T13" s="779"/>
      <c r="U13" s="646">
        <v>17490</v>
      </c>
      <c r="V13" s="740"/>
      <c r="W13" s="126" t="s">
        <v>672</v>
      </c>
      <c r="X13" s="195">
        <v>1005</v>
      </c>
      <c r="Y13" s="167"/>
      <c r="Z13" s="132" t="s">
        <v>673</v>
      </c>
      <c r="AA13" s="132"/>
      <c r="AB13" s="749" t="s">
        <v>674</v>
      </c>
      <c r="AC13" s="657"/>
      <c r="AD13" s="654">
        <v>17630</v>
      </c>
      <c r="AE13" s="660"/>
      <c r="AF13" s="320" t="s">
        <v>675</v>
      </c>
      <c r="AG13" s="239">
        <v>140</v>
      </c>
      <c r="AH13" s="164"/>
      <c r="AI13" s="132" t="s">
        <v>676</v>
      </c>
      <c r="AJ13" s="132"/>
      <c r="AK13" s="117"/>
      <c r="AL13" s="181"/>
    </row>
    <row r="14" spans="1:39" ht="15.75" customHeight="1" thickBot="1">
      <c r="A14" s="772" t="s">
        <v>677</v>
      </c>
      <c r="B14" s="821"/>
      <c r="C14" s="771">
        <v>15300</v>
      </c>
      <c r="D14" s="709"/>
      <c r="E14" s="126" t="s">
        <v>678</v>
      </c>
      <c r="F14" s="195">
        <v>330</v>
      </c>
      <c r="G14" s="167"/>
      <c r="H14" s="194" t="s">
        <v>679</v>
      </c>
      <c r="I14" s="132"/>
      <c r="J14" s="650"/>
      <c r="K14" s="651"/>
      <c r="L14" s="646">
        <v>15210</v>
      </c>
      <c r="M14" s="709"/>
      <c r="N14" s="126" t="s">
        <v>680</v>
      </c>
      <c r="O14" s="195">
        <v>170</v>
      </c>
      <c r="P14" s="167"/>
      <c r="Q14" s="194" t="s">
        <v>681</v>
      </c>
      <c r="R14" s="132"/>
      <c r="S14" s="650"/>
      <c r="T14" s="651"/>
      <c r="U14" s="646">
        <v>17500</v>
      </c>
      <c r="V14" s="740"/>
      <c r="W14" s="126" t="s">
        <v>682</v>
      </c>
      <c r="X14" s="195">
        <v>245</v>
      </c>
      <c r="Y14" s="167"/>
      <c r="Z14" s="132" t="s">
        <v>683</v>
      </c>
      <c r="AA14" s="132"/>
      <c r="AB14" s="751"/>
      <c r="AC14" s="752"/>
      <c r="AD14" s="755">
        <v>17640</v>
      </c>
      <c r="AE14" s="756"/>
      <c r="AF14" s="319" t="s">
        <v>684</v>
      </c>
      <c r="AG14" s="220">
        <v>60</v>
      </c>
      <c r="AH14" s="197"/>
      <c r="AI14" s="132" t="s">
        <v>685</v>
      </c>
      <c r="AJ14" s="132"/>
      <c r="AK14" s="117"/>
      <c r="AL14" s="132"/>
    </row>
    <row r="15" spans="1:39" ht="15.75" customHeight="1" thickTop="1">
      <c r="A15" s="650"/>
      <c r="B15" s="822"/>
      <c r="C15" s="665">
        <v>15320</v>
      </c>
      <c r="D15" s="757"/>
      <c r="E15" s="183" t="s">
        <v>686</v>
      </c>
      <c r="F15" s="777" t="s">
        <v>687</v>
      </c>
      <c r="G15" s="778"/>
      <c r="H15" s="194"/>
      <c r="I15" s="132"/>
      <c r="J15" s="650"/>
      <c r="K15" s="651"/>
      <c r="L15" s="664">
        <v>17610</v>
      </c>
      <c r="M15" s="676"/>
      <c r="N15" s="221" t="s">
        <v>688</v>
      </c>
      <c r="O15" s="777" t="s">
        <v>689</v>
      </c>
      <c r="P15" s="778"/>
      <c r="Q15" s="194"/>
      <c r="R15" s="132"/>
      <c r="S15" s="650"/>
      <c r="T15" s="651"/>
      <c r="U15" s="661">
        <v>17510</v>
      </c>
      <c r="V15" s="807"/>
      <c r="W15" s="354" t="s">
        <v>690</v>
      </c>
      <c r="X15" s="810" t="s">
        <v>1682</v>
      </c>
      <c r="Y15" s="811"/>
      <c r="Z15" s="132" t="s">
        <v>691</v>
      </c>
      <c r="AA15" s="132"/>
      <c r="AB15" s="132"/>
      <c r="AC15" s="132"/>
      <c r="AD15" s="132"/>
      <c r="AG15" s="141"/>
      <c r="AH15" s="141"/>
      <c r="AI15" s="132"/>
      <c r="AJ15" s="132"/>
      <c r="AK15" s="117"/>
      <c r="AL15" s="132"/>
    </row>
    <row r="16" spans="1:39" ht="15.75" customHeight="1">
      <c r="A16" s="650"/>
      <c r="B16" s="822"/>
      <c r="C16" s="771">
        <v>15330</v>
      </c>
      <c r="D16" s="709"/>
      <c r="E16" s="126" t="s">
        <v>692</v>
      </c>
      <c r="F16" s="195">
        <v>2350</v>
      </c>
      <c r="G16" s="167"/>
      <c r="H16" s="194" t="s">
        <v>693</v>
      </c>
      <c r="I16" s="132"/>
      <c r="J16" s="650"/>
      <c r="K16" s="651"/>
      <c r="L16" s="646">
        <v>17620</v>
      </c>
      <c r="M16" s="709"/>
      <c r="N16" s="260" t="s">
        <v>694</v>
      </c>
      <c r="O16" s="195">
        <v>220</v>
      </c>
      <c r="P16" s="222"/>
      <c r="Q16" s="194" t="s">
        <v>695</v>
      </c>
      <c r="R16" s="132"/>
      <c r="S16" s="772" t="s">
        <v>696</v>
      </c>
      <c r="T16" s="779"/>
      <c r="U16" s="646">
        <v>17520</v>
      </c>
      <c r="V16" s="740"/>
      <c r="W16" s="126" t="s">
        <v>697</v>
      </c>
      <c r="X16" s="195">
        <v>515</v>
      </c>
      <c r="Y16" s="167"/>
      <c r="Z16" s="132" t="s">
        <v>698</v>
      </c>
      <c r="AA16" s="132"/>
      <c r="AB16" s="223"/>
      <c r="AC16" s="223"/>
      <c r="AD16" s="223"/>
      <c r="AE16" s="223"/>
      <c r="AF16" s="223"/>
      <c r="AG16" s="224"/>
      <c r="AH16" s="224"/>
      <c r="AI16" s="132"/>
      <c r="AJ16" s="132"/>
      <c r="AK16" s="132"/>
      <c r="AL16" s="132"/>
    </row>
    <row r="17" spans="1:38" ht="15.75" customHeight="1">
      <c r="A17" s="650"/>
      <c r="B17" s="822"/>
      <c r="C17" s="804">
        <v>15340</v>
      </c>
      <c r="D17" s="662"/>
      <c r="E17" s="376" t="s">
        <v>699</v>
      </c>
      <c r="F17" s="808" t="s">
        <v>1670</v>
      </c>
      <c r="G17" s="809"/>
      <c r="H17" s="194" t="s">
        <v>700</v>
      </c>
      <c r="I17" s="132"/>
      <c r="J17" s="805" t="s">
        <v>701</v>
      </c>
      <c r="K17" s="806"/>
      <c r="L17" s="670">
        <v>15190</v>
      </c>
      <c r="M17" s="728"/>
      <c r="N17" s="169" t="s">
        <v>702</v>
      </c>
      <c r="O17" s="201">
        <v>1155</v>
      </c>
      <c r="P17" s="171"/>
      <c r="Q17" s="194" t="s">
        <v>703</v>
      </c>
      <c r="R17" s="132"/>
      <c r="S17" s="650"/>
      <c r="T17" s="651"/>
      <c r="U17" s="661">
        <v>17530</v>
      </c>
      <c r="V17" s="807"/>
      <c r="W17" s="376" t="s">
        <v>704</v>
      </c>
      <c r="X17" s="810" t="s">
        <v>1682</v>
      </c>
      <c r="Y17" s="811"/>
      <c r="Z17" s="132" t="s">
        <v>705</v>
      </c>
      <c r="AA17" s="132"/>
      <c r="AB17" s="223"/>
      <c r="AC17" s="223"/>
      <c r="AD17" s="223"/>
      <c r="AE17" s="223"/>
      <c r="AF17" s="223"/>
      <c r="AG17" s="224"/>
      <c r="AH17" s="224"/>
      <c r="AI17" s="132"/>
      <c r="AJ17" s="132"/>
      <c r="AK17" s="132"/>
      <c r="AL17" s="132"/>
    </row>
    <row r="18" spans="1:38" ht="15.75" customHeight="1">
      <c r="A18" s="650"/>
      <c r="B18" s="822"/>
      <c r="C18" s="771">
        <v>15350</v>
      </c>
      <c r="D18" s="709"/>
      <c r="E18" s="318" t="s">
        <v>706</v>
      </c>
      <c r="F18" s="195">
        <v>60</v>
      </c>
      <c r="G18" s="184"/>
      <c r="H18" s="194" t="s">
        <v>707</v>
      </c>
      <c r="I18" s="132"/>
      <c r="J18" s="132"/>
      <c r="K18" s="132"/>
      <c r="L18" s="132"/>
      <c r="M18" s="132"/>
      <c r="N18" s="132"/>
      <c r="O18" s="132"/>
      <c r="P18" s="132"/>
      <c r="Q18" s="200"/>
      <c r="R18" s="132"/>
      <c r="S18" s="658"/>
      <c r="T18" s="659"/>
      <c r="U18" s="646">
        <v>17540</v>
      </c>
      <c r="V18" s="740"/>
      <c r="W18" s="196" t="s">
        <v>708</v>
      </c>
      <c r="X18" s="195">
        <v>165</v>
      </c>
      <c r="Y18" s="167"/>
      <c r="Z18" s="132" t="s">
        <v>709</v>
      </c>
      <c r="AA18" s="132"/>
      <c r="AB18" s="223"/>
      <c r="AC18" s="223"/>
      <c r="AD18" s="223"/>
      <c r="AE18" s="223"/>
      <c r="AF18" s="223"/>
      <c r="AG18" s="224"/>
      <c r="AH18" s="224"/>
      <c r="AI18" s="132"/>
      <c r="AJ18" s="132"/>
      <c r="AK18" s="132"/>
      <c r="AL18" s="132"/>
    </row>
    <row r="19" spans="1:38" ht="15.75" customHeight="1">
      <c r="A19" s="650"/>
      <c r="B19" s="822"/>
      <c r="C19" s="771">
        <v>17570</v>
      </c>
      <c r="D19" s="709"/>
      <c r="E19" s="126" t="s">
        <v>710</v>
      </c>
      <c r="F19" s="195">
        <v>145</v>
      </c>
      <c r="G19" s="167"/>
      <c r="H19" s="194" t="s">
        <v>711</v>
      </c>
      <c r="I19" s="132"/>
      <c r="J19" s="132"/>
      <c r="K19" s="132"/>
      <c r="L19" s="132"/>
      <c r="M19" s="132"/>
      <c r="N19" s="117"/>
      <c r="O19" s="206"/>
      <c r="P19" s="208"/>
      <c r="Q19" s="200"/>
      <c r="R19" s="132"/>
      <c r="S19" s="772" t="s">
        <v>712</v>
      </c>
      <c r="T19" s="779"/>
      <c r="U19" s="646">
        <v>17440</v>
      </c>
      <c r="V19" s="740"/>
      <c r="W19" s="196" t="s">
        <v>713</v>
      </c>
      <c r="X19" s="195">
        <v>50</v>
      </c>
      <c r="Y19" s="167"/>
      <c r="Z19" s="132" t="s">
        <v>714</v>
      </c>
      <c r="AA19" s="132"/>
      <c r="AB19" s="223"/>
      <c r="AC19" s="223"/>
      <c r="AD19" s="223"/>
      <c r="AE19" s="223"/>
      <c r="AF19" s="223"/>
      <c r="AG19" s="224"/>
      <c r="AH19" s="224"/>
      <c r="AI19" s="132"/>
      <c r="AJ19" s="132"/>
      <c r="AK19" s="117"/>
      <c r="AL19" s="132"/>
    </row>
    <row r="20" spans="1:38" ht="15.75" customHeight="1">
      <c r="A20" s="652"/>
      <c r="B20" s="823"/>
      <c r="C20" s="796">
        <v>17580</v>
      </c>
      <c r="D20" s="728"/>
      <c r="E20" s="169" t="s">
        <v>715</v>
      </c>
      <c r="F20" s="201">
        <v>260</v>
      </c>
      <c r="G20" s="171"/>
      <c r="H20" s="194" t="s">
        <v>716</v>
      </c>
      <c r="I20" s="132"/>
      <c r="J20" s="132"/>
      <c r="K20" s="132"/>
      <c r="L20" s="132"/>
      <c r="M20" s="132"/>
      <c r="N20" s="117"/>
      <c r="O20" s="206"/>
      <c r="P20" s="208"/>
      <c r="Q20" s="200"/>
      <c r="R20" s="132"/>
      <c r="S20" s="650"/>
      <c r="T20" s="651"/>
      <c r="U20" s="661">
        <v>17450</v>
      </c>
      <c r="V20" s="807"/>
      <c r="W20" s="354" t="s">
        <v>717</v>
      </c>
      <c r="X20" s="777" t="s">
        <v>718</v>
      </c>
      <c r="Y20" s="778"/>
      <c r="Z20" s="132" t="s">
        <v>719</v>
      </c>
      <c r="AA20" s="117"/>
      <c r="AB20" s="223"/>
      <c r="AC20" s="223"/>
      <c r="AD20" s="223"/>
      <c r="AE20" s="223"/>
      <c r="AF20" s="223"/>
      <c r="AG20" s="224"/>
      <c r="AH20" s="224"/>
      <c r="AI20" s="132"/>
      <c r="AJ20" s="132"/>
      <c r="AK20" s="117"/>
      <c r="AL20" s="132"/>
    </row>
    <row r="21" spans="1:38" ht="15.75" customHeight="1">
      <c r="A21" s="204"/>
      <c r="B21" s="205"/>
      <c r="C21" s="205"/>
      <c r="D21" s="205"/>
      <c r="E21" s="205"/>
      <c r="F21" s="205"/>
      <c r="G21" s="205"/>
      <c r="H21" s="200"/>
      <c r="I21" s="132"/>
      <c r="J21" s="132"/>
      <c r="K21" s="132"/>
      <c r="L21" s="132"/>
      <c r="M21" s="132"/>
      <c r="N21" s="132"/>
      <c r="O21" s="132"/>
      <c r="P21" s="132"/>
      <c r="Q21" s="200"/>
      <c r="R21" s="132"/>
      <c r="S21" s="650"/>
      <c r="T21" s="651"/>
      <c r="U21" s="646">
        <v>17460</v>
      </c>
      <c r="V21" s="740"/>
      <c r="W21" s="126" t="s">
        <v>720</v>
      </c>
      <c r="X21" s="195">
        <v>615</v>
      </c>
      <c r="Y21" s="167"/>
      <c r="Z21" s="132" t="s">
        <v>721</v>
      </c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17"/>
      <c r="AL21" s="132"/>
    </row>
    <row r="22" spans="1:38" ht="15.75" customHeight="1">
      <c r="H22" s="200"/>
      <c r="I22" s="132"/>
      <c r="J22" s="132"/>
      <c r="K22" s="132"/>
      <c r="L22" s="132"/>
      <c r="M22" s="132"/>
      <c r="N22" s="132"/>
      <c r="O22" s="132"/>
      <c r="P22" s="132"/>
      <c r="Q22" s="200"/>
      <c r="R22" s="132"/>
      <c r="S22" s="650"/>
      <c r="T22" s="651"/>
      <c r="U22" s="646">
        <v>17470</v>
      </c>
      <c r="V22" s="740"/>
      <c r="W22" s="196" t="s">
        <v>722</v>
      </c>
      <c r="X22" s="195">
        <v>40</v>
      </c>
      <c r="Y22" s="167"/>
      <c r="Z22" s="132" t="s">
        <v>723</v>
      </c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17"/>
      <c r="AL22" s="132"/>
    </row>
    <row r="23" spans="1:38" ht="15.75" customHeight="1">
      <c r="H23" s="200"/>
      <c r="I23" s="132"/>
      <c r="J23" s="132"/>
      <c r="K23" s="132"/>
      <c r="L23" s="132"/>
      <c r="M23" s="132"/>
      <c r="N23" s="132"/>
      <c r="O23" s="132"/>
      <c r="P23" s="132"/>
      <c r="Q23" s="200"/>
      <c r="R23" s="132"/>
      <c r="S23" s="652"/>
      <c r="T23" s="653"/>
      <c r="U23" s="824">
        <v>17480</v>
      </c>
      <c r="V23" s="825"/>
      <c r="W23" s="250" t="s">
        <v>724</v>
      </c>
      <c r="X23" s="802" t="s">
        <v>718</v>
      </c>
      <c r="Y23" s="803"/>
      <c r="Z23" s="132" t="s">
        <v>725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17"/>
      <c r="AL23" s="132"/>
    </row>
    <row r="24" spans="1:38" ht="15.75" customHeight="1">
      <c r="H24" s="200"/>
      <c r="I24" s="132"/>
      <c r="J24" s="132"/>
      <c r="K24" s="132"/>
      <c r="L24" s="132"/>
      <c r="M24" s="132"/>
      <c r="N24" s="132"/>
      <c r="O24" s="132"/>
      <c r="P24" s="132"/>
      <c r="Q24" s="200"/>
      <c r="R24" s="132"/>
      <c r="S24" s="204"/>
      <c r="T24" s="205"/>
      <c r="U24" s="205"/>
      <c r="V24" s="205"/>
      <c r="W24" s="205"/>
      <c r="X24" s="205"/>
      <c r="Y24" s="205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17"/>
      <c r="AL24" s="132"/>
    </row>
    <row r="25" spans="1:38" ht="15.75" customHeight="1">
      <c r="A25" s="132"/>
      <c r="B25" s="132"/>
      <c r="C25" s="132"/>
      <c r="D25" s="132"/>
      <c r="E25" s="132"/>
      <c r="F25" s="132"/>
      <c r="G25" s="132"/>
      <c r="H25" s="200"/>
      <c r="I25" s="132"/>
      <c r="J25" s="132"/>
      <c r="K25" s="132"/>
      <c r="L25" s="132"/>
      <c r="M25" s="132"/>
      <c r="N25" s="117"/>
      <c r="O25" s="206"/>
      <c r="P25" s="208"/>
      <c r="Q25" s="200"/>
      <c r="R25" s="132"/>
      <c r="Z25" s="132"/>
      <c r="AA25" s="132"/>
      <c r="AB25" s="132"/>
      <c r="AC25" s="132"/>
      <c r="AD25" s="132"/>
      <c r="AE25" s="132"/>
      <c r="AF25" s="132"/>
      <c r="AG25" s="132"/>
      <c r="AH25" s="132"/>
      <c r="AI25" s="132"/>
      <c r="AJ25" s="132"/>
      <c r="AK25" s="117"/>
      <c r="AL25" s="132"/>
    </row>
    <row r="26" spans="1:38" ht="15.75" customHeight="1">
      <c r="A26" s="132"/>
      <c r="B26" s="132"/>
      <c r="C26" s="132"/>
      <c r="D26" s="132"/>
      <c r="E26" s="117"/>
      <c r="F26" s="206"/>
      <c r="G26" s="208"/>
      <c r="H26" s="200"/>
      <c r="I26" s="132"/>
      <c r="J26" s="132"/>
      <c r="K26" s="132"/>
      <c r="L26" s="132"/>
      <c r="M26" s="132"/>
      <c r="N26" s="132"/>
      <c r="O26" s="132"/>
      <c r="P26" s="132"/>
      <c r="Q26" s="200"/>
      <c r="R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17"/>
      <c r="AL26" s="132"/>
    </row>
    <row r="27" spans="1:38" ht="15.75" customHeight="1">
      <c r="A27" s="95"/>
      <c r="B27" s="95"/>
      <c r="C27" s="225"/>
      <c r="D27" s="225"/>
      <c r="E27" s="117"/>
      <c r="F27" s="210"/>
      <c r="G27" s="203"/>
      <c r="H27" s="200"/>
      <c r="I27" s="132"/>
      <c r="J27" s="132"/>
      <c r="K27" s="132"/>
      <c r="L27" s="132"/>
      <c r="M27" s="132"/>
      <c r="N27" s="117"/>
      <c r="O27" s="206"/>
      <c r="P27" s="208"/>
      <c r="Q27" s="200"/>
      <c r="R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17"/>
      <c r="AL27" s="132"/>
    </row>
    <row r="28" spans="1:38" ht="15.75" customHeight="1">
      <c r="A28" s="95"/>
      <c r="B28" s="95"/>
      <c r="C28" s="225"/>
      <c r="D28" s="225"/>
      <c r="E28" s="117"/>
      <c r="F28" s="210"/>
      <c r="G28" s="203"/>
      <c r="H28" s="200"/>
      <c r="I28" s="132"/>
      <c r="J28" s="132"/>
      <c r="K28" s="132"/>
      <c r="L28" s="132"/>
      <c r="M28" s="132"/>
      <c r="N28" s="117"/>
      <c r="O28" s="206"/>
      <c r="P28" s="208"/>
      <c r="Q28" s="200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17"/>
      <c r="AL28" s="132"/>
    </row>
    <row r="29" spans="1:38" ht="15.75" customHeight="1">
      <c r="A29" s="95"/>
      <c r="B29" s="95"/>
      <c r="C29" s="225"/>
      <c r="D29" s="225"/>
      <c r="E29" s="117"/>
      <c r="F29" s="210"/>
      <c r="G29" s="203"/>
      <c r="H29" s="200"/>
      <c r="I29" s="132"/>
      <c r="J29" s="132"/>
      <c r="K29" s="132"/>
      <c r="L29" s="132"/>
      <c r="M29" s="132"/>
      <c r="N29" s="117"/>
      <c r="O29" s="206"/>
      <c r="P29" s="208"/>
      <c r="Q29" s="200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17"/>
      <c r="AE29" s="117"/>
      <c r="AF29" s="117"/>
      <c r="AG29" s="206"/>
      <c r="AH29" s="208"/>
      <c r="AI29" s="132"/>
      <c r="AJ29" s="132"/>
      <c r="AK29" s="117"/>
      <c r="AL29" s="132"/>
    </row>
    <row r="30" spans="1:38" ht="15.75" customHeight="1">
      <c r="A30" s="132"/>
      <c r="B30" s="132"/>
      <c r="C30" s="117"/>
      <c r="D30" s="117"/>
      <c r="E30" s="117"/>
      <c r="F30" s="206"/>
      <c r="G30" s="208"/>
      <c r="H30" s="200"/>
      <c r="I30" s="132"/>
      <c r="J30" s="132"/>
      <c r="K30" s="132"/>
      <c r="L30" s="132"/>
      <c r="M30" s="132"/>
      <c r="N30" s="117"/>
      <c r="O30" s="210"/>
      <c r="P30" s="203"/>
      <c r="Q30" s="200"/>
      <c r="R30" s="132"/>
      <c r="S30" s="132"/>
      <c r="T30" s="132"/>
      <c r="U30" s="132"/>
      <c r="V30" s="132"/>
      <c r="W30" s="117"/>
      <c r="X30" s="206"/>
      <c r="Y30" s="208"/>
      <c r="Z30" s="132"/>
      <c r="AA30" s="132"/>
      <c r="AB30" s="132"/>
      <c r="AC30" s="132"/>
      <c r="AD30" s="117"/>
      <c r="AE30" s="117"/>
      <c r="AF30" s="117"/>
      <c r="AG30" s="206"/>
      <c r="AH30" s="208"/>
      <c r="AI30" s="132"/>
      <c r="AJ30" s="132"/>
      <c r="AK30" s="117"/>
      <c r="AL30" s="132"/>
    </row>
    <row r="31" spans="1:38" ht="15.75" customHeight="1">
      <c r="A31" s="132"/>
      <c r="B31" s="132"/>
      <c r="C31" s="117"/>
      <c r="D31" s="117"/>
      <c r="E31" s="117"/>
      <c r="F31" s="206"/>
      <c r="G31" s="208"/>
      <c r="H31" s="200"/>
      <c r="I31" s="132"/>
      <c r="J31" s="132"/>
      <c r="K31" s="132"/>
      <c r="L31" s="132"/>
      <c r="M31" s="132"/>
      <c r="N31" s="117"/>
      <c r="O31" s="210"/>
      <c r="P31" s="203"/>
      <c r="Q31" s="200"/>
      <c r="R31" s="132"/>
      <c r="S31" s="132"/>
      <c r="T31" s="132"/>
      <c r="U31" s="132"/>
      <c r="V31" s="132"/>
      <c r="W31" s="117"/>
      <c r="X31" s="206"/>
      <c r="Y31" s="208"/>
      <c r="Z31" s="132"/>
      <c r="AA31" s="132"/>
      <c r="AB31" s="95"/>
      <c r="AC31" s="95"/>
      <c r="AD31" s="117"/>
      <c r="AE31" s="117"/>
      <c r="AF31" s="117"/>
      <c r="AG31" s="206"/>
      <c r="AH31" s="208"/>
      <c r="AI31" s="132"/>
      <c r="AJ31" s="132"/>
      <c r="AK31" s="117"/>
      <c r="AL31" s="132"/>
    </row>
    <row r="32" spans="1:38" ht="15.75" customHeight="1">
      <c r="A32" s="132"/>
      <c r="B32" s="132"/>
      <c r="C32" s="117"/>
      <c r="D32" s="117"/>
      <c r="E32" s="117"/>
      <c r="F32" s="206"/>
      <c r="G32" s="208"/>
      <c r="H32" s="200"/>
      <c r="I32" s="132"/>
      <c r="J32" s="132"/>
      <c r="K32" s="132"/>
      <c r="L32" s="117"/>
      <c r="M32" s="117"/>
      <c r="N32" s="117"/>
      <c r="O32" s="210"/>
      <c r="P32" s="203"/>
      <c r="Q32" s="200"/>
      <c r="R32" s="132"/>
      <c r="S32" s="132"/>
      <c r="T32" s="132"/>
      <c r="U32" s="117"/>
      <c r="V32" s="117"/>
      <c r="W32" s="117"/>
      <c r="X32" s="206"/>
      <c r="Y32" s="208"/>
      <c r="Z32" s="132"/>
      <c r="AA32" s="132"/>
      <c r="AB32" s="95"/>
      <c r="AC32" s="95"/>
      <c r="AD32" s="117"/>
      <c r="AE32" s="117"/>
      <c r="AF32" s="117"/>
      <c r="AG32" s="206"/>
      <c r="AH32" s="208"/>
      <c r="AI32" s="132"/>
      <c r="AJ32" s="132"/>
      <c r="AK32" s="117"/>
      <c r="AL32" s="132"/>
    </row>
    <row r="33" spans="1:38" ht="15.75" customHeight="1">
      <c r="A33" s="132"/>
      <c r="B33" s="132"/>
      <c r="C33" s="117"/>
      <c r="D33" s="117"/>
      <c r="E33" s="117"/>
      <c r="F33" s="206"/>
      <c r="G33" s="208"/>
      <c r="H33" s="200"/>
      <c r="I33" s="132"/>
      <c r="J33" s="132"/>
      <c r="K33" s="132"/>
      <c r="L33" s="117"/>
      <c r="M33" s="117"/>
      <c r="N33" s="117"/>
      <c r="O33" s="210"/>
      <c r="P33" s="203"/>
      <c r="Q33" s="132"/>
      <c r="R33" s="132"/>
      <c r="S33" s="132"/>
      <c r="T33" s="132"/>
      <c r="U33" s="117"/>
      <c r="V33" s="117"/>
      <c r="W33" s="117"/>
      <c r="X33" s="206"/>
      <c r="Y33" s="208"/>
      <c r="Z33" s="132"/>
      <c r="AA33" s="132"/>
      <c r="AB33" s="95"/>
      <c r="AC33" s="95"/>
      <c r="AD33" s="117"/>
      <c r="AE33" s="117"/>
      <c r="AF33" s="132"/>
      <c r="AG33" s="132"/>
      <c r="AH33" s="132"/>
      <c r="AI33" s="132"/>
      <c r="AJ33" s="132"/>
      <c r="AK33" s="117"/>
      <c r="AL33" s="132"/>
    </row>
    <row r="34" spans="1:38" ht="15.75" customHeight="1">
      <c r="A34" s="132"/>
      <c r="B34" s="132"/>
      <c r="C34" s="117"/>
      <c r="D34" s="117"/>
      <c r="E34" s="117"/>
      <c r="F34" s="206"/>
      <c r="G34" s="208"/>
      <c r="H34" s="200"/>
      <c r="I34" s="132"/>
      <c r="J34" s="132"/>
      <c r="K34" s="132"/>
      <c r="L34" s="117"/>
      <c r="M34" s="117"/>
      <c r="N34" s="117"/>
      <c r="O34" s="206"/>
      <c r="P34" s="208"/>
      <c r="Q34" s="132"/>
      <c r="R34" s="132"/>
      <c r="S34" s="95"/>
      <c r="T34" s="95"/>
      <c r="U34" s="117"/>
      <c r="V34" s="117"/>
      <c r="W34" s="117"/>
      <c r="X34" s="206"/>
      <c r="Y34" s="208"/>
      <c r="Z34" s="132"/>
      <c r="AA34" s="132"/>
      <c r="AB34" s="95"/>
      <c r="AC34" s="95"/>
      <c r="AD34" s="117"/>
      <c r="AE34" s="117"/>
      <c r="AF34" s="117"/>
      <c r="AG34" s="206"/>
      <c r="AH34" s="208"/>
      <c r="AI34" s="132"/>
      <c r="AJ34" s="132"/>
      <c r="AK34" s="117"/>
      <c r="AL34" s="132"/>
    </row>
    <row r="35" spans="1:38" ht="15.75" customHeight="1">
      <c r="A35" s="95"/>
      <c r="B35" s="95"/>
      <c r="C35" s="225"/>
      <c r="D35" s="225"/>
      <c r="E35" s="225"/>
      <c r="F35" s="185"/>
      <c r="G35" s="140"/>
      <c r="H35" s="140"/>
      <c r="I35" s="129"/>
      <c r="J35" s="132"/>
      <c r="K35" s="132"/>
      <c r="L35" s="132"/>
      <c r="M35" s="132"/>
      <c r="N35" s="117"/>
      <c r="O35" s="210"/>
      <c r="P35" s="208"/>
      <c r="Q35" s="132"/>
      <c r="R35" s="132"/>
      <c r="S35" s="95"/>
      <c r="T35" s="95"/>
      <c r="U35" s="95"/>
      <c r="V35" s="95"/>
      <c r="W35" s="117"/>
      <c r="X35" s="206"/>
      <c r="Y35" s="208"/>
      <c r="Z35" s="95"/>
      <c r="AA35" s="95"/>
      <c r="AB35" s="95"/>
      <c r="AC35" s="95"/>
      <c r="AD35" s="117"/>
      <c r="AE35" s="117"/>
      <c r="AF35" s="117"/>
      <c r="AG35" s="206"/>
      <c r="AH35" s="208"/>
      <c r="AI35" s="132"/>
      <c r="AJ35" s="132"/>
      <c r="AK35" s="132"/>
      <c r="AL35" s="132"/>
    </row>
    <row r="36" spans="1:38" ht="15.75" customHeight="1">
      <c r="A36" s="132"/>
      <c r="B36" s="132"/>
      <c r="C36" s="132"/>
      <c r="D36" s="132"/>
      <c r="E36" s="117"/>
      <c r="F36" s="210"/>
      <c r="G36" s="203"/>
      <c r="H36" s="132"/>
      <c r="I36" s="129"/>
      <c r="J36" s="132"/>
      <c r="K36" s="132"/>
      <c r="L36" s="132"/>
      <c r="M36" s="132"/>
      <c r="N36" s="117"/>
      <c r="O36" s="194"/>
      <c r="P36" s="207"/>
      <c r="Q36" s="132"/>
      <c r="R36" s="117"/>
      <c r="S36" s="95"/>
      <c r="T36" s="95"/>
      <c r="U36" s="95"/>
      <c r="V36" s="95"/>
      <c r="W36" s="117"/>
      <c r="X36" s="226"/>
      <c r="Y36" s="226"/>
      <c r="Z36" s="95"/>
      <c r="AA36" s="95"/>
      <c r="AB36" s="95"/>
      <c r="AC36" s="95"/>
      <c r="AD36" s="95"/>
      <c r="AE36" s="95"/>
      <c r="AF36" s="117"/>
      <c r="AG36" s="206"/>
      <c r="AH36" s="208"/>
      <c r="AI36" s="132"/>
      <c r="AJ36" s="132"/>
      <c r="AK36" s="132"/>
      <c r="AL36" s="132"/>
    </row>
    <row r="37" spans="1:38" ht="15.65" customHeight="1">
      <c r="A37" s="117"/>
      <c r="B37" s="132"/>
      <c r="C37" s="132"/>
      <c r="D37" s="132"/>
      <c r="E37" s="117"/>
      <c r="F37" s="210"/>
      <c r="G37" s="194"/>
      <c r="H37" s="132"/>
      <c r="I37" s="129"/>
      <c r="J37" s="132"/>
      <c r="K37" s="132"/>
      <c r="L37" s="132"/>
      <c r="M37" s="132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32"/>
      <c r="M39" s="132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15.75" customHeight="1">
      <c r="A40" s="132"/>
      <c r="B40" s="132"/>
      <c r="C40" s="132"/>
      <c r="D40" s="132"/>
      <c r="E40" s="117"/>
      <c r="F40" s="227"/>
      <c r="G40" s="132"/>
      <c r="H40" s="132"/>
      <c r="I40" s="129"/>
      <c r="J40" s="132"/>
      <c r="K40" s="132"/>
      <c r="L40" s="132"/>
      <c r="M40" s="132"/>
      <c r="N40" s="132"/>
      <c r="O40" s="95"/>
      <c r="P40" s="186"/>
      <c r="Q40" s="117"/>
      <c r="R40" s="117"/>
      <c r="S40" s="95"/>
      <c r="T40" s="95"/>
      <c r="U40" s="95"/>
      <c r="V40" s="95"/>
      <c r="W40" s="95"/>
      <c r="X40" s="95"/>
      <c r="Y40" s="95"/>
      <c r="Z40" s="95"/>
      <c r="AA40" s="95"/>
      <c r="AB40" s="132"/>
      <c r="AC40" s="132"/>
      <c r="AD40" s="95"/>
      <c r="AE40" s="95"/>
      <c r="AF40" s="117"/>
      <c r="AG40" s="95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402" t="s">
        <v>726</v>
      </c>
      <c r="AG43" s="403"/>
      <c r="AH43" s="213">
        <f>SUM(F11:F20,O11:O17,X11:X23)</f>
        <v>10610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187" t="s">
        <v>727</v>
      </c>
      <c r="AG44" s="227"/>
      <c r="AH44" s="214">
        <f>SUM(AG13:AG14)</f>
        <v>200</v>
      </c>
      <c r="AI44" s="95"/>
      <c r="AJ44" s="95"/>
      <c r="AK44" s="132"/>
      <c r="AL44" s="132"/>
    </row>
    <row r="45" spans="1:38" ht="15.75" customHeight="1">
      <c r="A45" s="142" t="s">
        <v>330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189" t="s">
        <v>331</v>
      </c>
      <c r="AG45" s="190"/>
      <c r="AH45" s="215">
        <f>SUM(AH43:AH44)</f>
        <v>10810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4E7KcdVCPY+UMybEiWHnsfTk1bIh5EXrpmnuUqbZK1ORoZwCBDGfFXSdDbJYq9pRv3uvsR209FBB9Ihu4owHAA==" saltValue="Jqgtyt/sV3N7c8tNQ7qWAg==" spinCount="100000" sheet="1" scenarios="1" formatCells="0" autoFilter="0"/>
  <protectedRanges>
    <protectedRange sqref="P40" name="範囲1"/>
    <protectedRange sqref="X43:Y44 AA43:AA44" name="範囲1_1"/>
  </protectedRanges>
  <mergeCells count="93">
    <mergeCell ref="AB12:AC12"/>
    <mergeCell ref="A14:B20"/>
    <mergeCell ref="C14:D14"/>
    <mergeCell ref="L14:M14"/>
    <mergeCell ref="U14:V14"/>
    <mergeCell ref="C16:D16"/>
    <mergeCell ref="L16:M16"/>
    <mergeCell ref="S16:T18"/>
    <mergeCell ref="C19:D19"/>
    <mergeCell ref="S19:T23"/>
    <mergeCell ref="U19:V19"/>
    <mergeCell ref="C20:D20"/>
    <mergeCell ref="U20:V20"/>
    <mergeCell ref="U21:V21"/>
    <mergeCell ref="U22:V22"/>
    <mergeCell ref="U23:V23"/>
    <mergeCell ref="AB13:AC14"/>
    <mergeCell ref="AD13:AE13"/>
    <mergeCell ref="AD14:AE14"/>
    <mergeCell ref="C15:D15"/>
    <mergeCell ref="F15:G15"/>
    <mergeCell ref="L15:M15"/>
    <mergeCell ref="O15:P15"/>
    <mergeCell ref="U15:V15"/>
    <mergeCell ref="X15:Y15"/>
    <mergeCell ref="AB10:AH11"/>
    <mergeCell ref="A11:B13"/>
    <mergeCell ref="C11:D11"/>
    <mergeCell ref="J11:K16"/>
    <mergeCell ref="L11:M11"/>
    <mergeCell ref="S11:T12"/>
    <mergeCell ref="U11:V11"/>
    <mergeCell ref="C12:D12"/>
    <mergeCell ref="L12:M12"/>
    <mergeCell ref="A10:B10"/>
    <mergeCell ref="C10:D10"/>
    <mergeCell ref="J10:K10"/>
    <mergeCell ref="L10:M10"/>
    <mergeCell ref="S10:T10"/>
    <mergeCell ref="U12:V12"/>
    <mergeCell ref="AD12:AE12"/>
    <mergeCell ref="X7:AA7"/>
    <mergeCell ref="AK7:AL7"/>
    <mergeCell ref="A7:C7"/>
    <mergeCell ref="D7:F7"/>
    <mergeCell ref="G7:K7"/>
    <mergeCell ref="L7:N7"/>
    <mergeCell ref="O7:P7"/>
    <mergeCell ref="R7:U7"/>
    <mergeCell ref="V7:W7"/>
    <mergeCell ref="AB7:AH7"/>
    <mergeCell ref="AK5:AL5"/>
    <mergeCell ref="D6:F6"/>
    <mergeCell ref="G6:K6"/>
    <mergeCell ref="L6:N6"/>
    <mergeCell ref="O6:P6"/>
    <mergeCell ref="R6:U6"/>
    <mergeCell ref="V6:W6"/>
    <mergeCell ref="X6:AA6"/>
    <mergeCell ref="AB6:AH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  <mergeCell ref="X23:Y23"/>
    <mergeCell ref="X20:Y20"/>
    <mergeCell ref="C18:D18"/>
    <mergeCell ref="U10:V10"/>
    <mergeCell ref="C17:D17"/>
    <mergeCell ref="J17:K17"/>
    <mergeCell ref="L17:M17"/>
    <mergeCell ref="U17:V17"/>
    <mergeCell ref="U18:V18"/>
    <mergeCell ref="C13:D13"/>
    <mergeCell ref="L13:M13"/>
    <mergeCell ref="S13:T15"/>
    <mergeCell ref="U13:V13"/>
    <mergeCell ref="U16:V16"/>
    <mergeCell ref="F17:G17"/>
    <mergeCell ref="X17:Y17"/>
  </mergeCells>
  <phoneticPr fontId="3"/>
  <dataValidations count="33">
    <dataValidation type="whole" errorStyle="information" allowBlank="1" showErrorMessage="1" errorTitle="定数オーバー" error="定数オーバーです。" sqref="AH13:AH14 G11:G14 Y21:Y22 P11:P14 P16:P17 G18:G20 G16 Y18:Y19 Y11:Y14 Y16" xr:uid="{F1723133-EAE4-42BE-8348-77B8783B0F72}">
      <formula1>0</formula1>
      <formula2>F11</formula2>
    </dataValidation>
    <dataValidation allowBlank="1" showInputMessage="1" showErrorMessage="1" prompt="あおなえ" sqref="AF14" xr:uid="{464AD86F-5E7F-4504-9067-8C51F6B9BA9C}"/>
    <dataValidation allowBlank="1" showInputMessage="1" showErrorMessage="1" prompt="おくしり" sqref="AF13" xr:uid="{21FA58BF-C585-4C04-BAEB-7A6E65E77B10}"/>
    <dataValidation allowBlank="1" showInputMessage="1" showErrorMessage="1" prompt="おとべ" sqref="W11" xr:uid="{EBC97F1E-8882-443E-BB30-D423055D8166}"/>
    <dataValidation allowBlank="1" showInputMessage="1" showErrorMessage="1" prompt="わかまつ" sqref="N14" xr:uid="{ECFD8AC5-51E6-43BA-8E10-9FABEAC00704}"/>
    <dataValidation allowBlank="1" showInputMessage="1" showErrorMessage="1" prompt="きたひやま" sqref="N13" xr:uid="{E75E4803-4E29-4C24-85C2-31535B786DDE}"/>
    <dataValidation allowBlank="1" showInputMessage="1" showErrorMessage="1" prompt="せたな" sqref="N11" xr:uid="{B9833BBD-37AF-453E-A72E-B4465DF0DA16}"/>
    <dataValidation allowBlank="1" showInputMessage="1" showErrorMessage="1" prompt="にわ" sqref="N12" xr:uid="{21532994-0E5D-4F4B-8A2F-F5EA17E9C93F}"/>
    <dataValidation allowBlank="1" showInputMessage="1" showErrorMessage="1" prompt="いまかね" sqref="N17" xr:uid="{E69B7639-DD16-4B27-A024-F477D1DD3049}"/>
    <dataValidation allowBlank="1" showInputMessage="1" showErrorMessage="1" prompt="みやの" sqref="N15" xr:uid="{0CE8D85D-1407-4810-BDCD-B39DC1BC4496}"/>
    <dataValidation allowBlank="1" showInputMessage="1" showErrorMessage="1" prompt="くどお" sqref="N16" xr:uid="{FB139A95-78CC-41FB-B809-6F316834AEEC}"/>
    <dataValidation allowBlank="1" showInputMessage="1" showErrorMessage="1" prompt="とよはま" sqref="W12" xr:uid="{6F9A56C9-E0EF-4DFA-A519-9D20A5ED7EF4}"/>
    <dataValidation allowBlank="1" showInputMessage="1" showErrorMessage="1" prompt="あっさぶ" sqref="W16" xr:uid="{1C7B7259-18B1-45A2-A581-DCFDCECF85D9}"/>
    <dataValidation allowBlank="1" showInputMessage="1" showErrorMessage="1" prompt="みずほり" sqref="W15" xr:uid="{A2DC2F05-EAF6-46E1-BF32-E356F0B95893}"/>
    <dataValidation allowBlank="1" showInputMessage="1" showErrorMessage="1" prompt="おやま" sqref="W14" xr:uid="{E16EE50D-520E-4EE9-8701-5DCF7ECAFCCC}"/>
    <dataValidation allowBlank="1" showInputMessage="1" showErrorMessage="1" prompt="えさし" sqref="W13" xr:uid="{3D45F342-9DF5-48C2-B745-F3FFDEB190EB}"/>
    <dataValidation allowBlank="1" showInputMessage="1" showErrorMessage="1" prompt="うずらまち" sqref="W17" xr:uid="{6255B5B5-6D84-4F80-ADD7-CD0D7F6D4B1D}"/>
    <dataValidation allowBlank="1" showInputMessage="1" showErrorMessage="1" prompt="たて" sqref="W18" xr:uid="{ED048E0D-15D2-4520-9A8B-978DF004B33A}"/>
    <dataValidation allowBlank="1" showInputMessage="1" showErrorMessage="1" prompt="ゆのたい" sqref="W19" xr:uid="{3CE5CF99-D989-4D1F-81B1-D898563014CE}"/>
    <dataValidation allowBlank="1" showInputMessage="1" showErrorMessage="1" prompt="ふたまた" sqref="E13" xr:uid="{46AE1EC6-E8B2-4DDC-9BFB-3E2B3FE74A12}"/>
    <dataValidation allowBlank="1" showInputMessage="1" showErrorMessage="1" prompt="しずかり" sqref="E12" xr:uid="{26DCFEBF-7F3C-42E4-9D08-58C854C95AC7}"/>
    <dataValidation allowBlank="1" showInputMessage="1" showErrorMessage="1" prompt="おしゃまんべ" sqref="E11" xr:uid="{EEB9CA90-18C8-4267-8939-D0092A000519}"/>
    <dataValidation allowBlank="1" showInputMessage="1" showErrorMessage="1" prompt="おとしべ" sqref="E14" xr:uid="{EF37482A-B873-4A4A-9EAA-297399DC0FE1}"/>
    <dataValidation allowBlank="1" showInputMessage="1" showErrorMessage="1" prompt="くまいし" sqref="E20" xr:uid="{BBB583D4-C8ED-4610-9FB3-B3C8A6A8A281}"/>
    <dataValidation allowBlank="1" showInputMessage="1" showErrorMessage="1" prompt="くろいわ" sqref="E18" xr:uid="{D8300512-1D6F-431F-88B9-14B2F81BF6F2}"/>
    <dataValidation allowBlank="1" showInputMessage="1" showErrorMessage="1" prompt="やまざき" sqref="E17" xr:uid="{82589DDB-E8C5-4344-8B63-775BEE047E57}"/>
    <dataValidation allowBlank="1" showInputMessage="1" showErrorMessage="1" prompt="やくも" sqref="E16" xr:uid="{EB8F1626-68EC-4623-A523-DBDFAA35BA6B}"/>
    <dataValidation allowBlank="1" showInputMessage="1" showErrorMessage="1" prompt="あいぬま" sqref="E19" xr:uid="{85018AB1-C265-489B-860F-5129610128B8}"/>
    <dataValidation allowBlank="1" showInputMessage="1" showErrorMessage="1" prompt="やまこし" sqref="E15" xr:uid="{692F1A7E-7BA2-48DB-899C-22175704EEF5}"/>
    <dataValidation allowBlank="1" showInputMessage="1" showErrorMessage="1" prompt="ひやまいしざき" sqref="W22" xr:uid="{613EFD66-D8CE-42F2-B107-4C8FDEFDD075}"/>
    <dataValidation allowBlank="1" showInputMessage="1" showErrorMessage="1" prompt="かみのくに" sqref="W21" xr:uid="{3FAF84EC-9D29-4C67-88AB-140F1DBED1BB}"/>
    <dataValidation allowBlank="1" showInputMessage="1" showErrorMessage="1" prompt="かつらおか" sqref="W20" xr:uid="{F6A7B4B3-EE9C-400E-B5D9-521AEE261E55}"/>
    <dataValidation allowBlank="1" showInputMessage="1" showErrorMessage="1" prompt="ちいさご" sqref="W23" xr:uid="{0263CB55-CF69-40AA-976E-89154BFD5BC4}"/>
  </dataValidations>
  <hyperlinks>
    <hyperlink ref="AK5" location="表紙!A1" display="表紙へ戻る" xr:uid="{5BD43479-508A-45B5-A26A-EB40BDF3F2B0}"/>
    <hyperlink ref="AK7:AL7" location="変更履歴!A1" display="変更履歴へ" xr:uid="{117B7D28-527A-4411-8EE7-218E897D0997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3FC0-0CC4-4C26-A1F7-12FCB25B0C23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5</v>
      </c>
      <c r="B2" s="541"/>
      <c r="C2" s="542" t="s">
        <v>728</v>
      </c>
      <c r="D2" s="543"/>
      <c r="E2" s="543"/>
      <c r="F2" s="543"/>
      <c r="G2" s="543"/>
      <c r="H2" s="151"/>
      <c r="I2" s="95"/>
      <c r="J2" s="544">
        <v>46143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2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729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842">
        <f>O20</f>
        <v>0</v>
      </c>
      <c r="M7" s="843"/>
      <c r="N7" s="843"/>
      <c r="O7" s="842">
        <f>SUM(Y11:Y13,P24:P35,Y17:Y22,AH11:AH27)</f>
        <v>0</v>
      </c>
      <c r="P7" s="844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730</v>
      </c>
      <c r="B9" s="117"/>
      <c r="C9" s="117"/>
      <c r="D9" s="117"/>
      <c r="E9" s="117"/>
      <c r="F9" s="117"/>
      <c r="G9" s="117"/>
      <c r="H9" s="117"/>
      <c r="I9" s="181"/>
      <c r="J9" s="117" t="s">
        <v>731</v>
      </c>
      <c r="K9" s="181"/>
      <c r="L9" s="117"/>
      <c r="M9" s="117"/>
      <c r="N9" s="117"/>
      <c r="O9" s="117"/>
      <c r="P9" s="117"/>
      <c r="Q9" s="117"/>
      <c r="R9" s="117"/>
      <c r="S9" s="156" t="s">
        <v>732</v>
      </c>
      <c r="T9" s="132"/>
      <c r="U9" s="132"/>
      <c r="V9" s="132"/>
      <c r="W9" s="117"/>
      <c r="X9" s="228"/>
      <c r="Y9" s="229"/>
      <c r="Z9" s="117"/>
      <c r="AA9" s="117"/>
      <c r="AB9" s="156" t="s">
        <v>733</v>
      </c>
      <c r="AC9" s="117"/>
      <c r="AD9" s="117"/>
      <c r="AE9" s="117"/>
      <c r="AF9" s="117"/>
      <c r="AG9" s="192"/>
      <c r="AH9" s="156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746" t="s">
        <v>340</v>
      </c>
      <c r="K10" s="747"/>
      <c r="L10" s="748" t="s">
        <v>4</v>
      </c>
      <c r="M10" s="747"/>
      <c r="N10" s="230" t="s">
        <v>112</v>
      </c>
      <c r="O10" s="157" t="s">
        <v>341</v>
      </c>
      <c r="P10" s="158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0" t="s">
        <v>341</v>
      </c>
      <c r="Y10" s="161" t="s">
        <v>114</v>
      </c>
      <c r="Z10" s="132"/>
      <c r="AA10" s="132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95"/>
      <c r="AL10" s="117"/>
    </row>
    <row r="11" spans="1:38" ht="15.75" customHeight="1">
      <c r="A11" s="749" t="s">
        <v>734</v>
      </c>
      <c r="B11" s="657"/>
      <c r="C11" s="646">
        <v>43020</v>
      </c>
      <c r="D11" s="771"/>
      <c r="E11" s="320" t="s">
        <v>1674</v>
      </c>
      <c r="F11" s="239">
        <v>2755</v>
      </c>
      <c r="G11" s="168"/>
      <c r="H11" s="132" t="s">
        <v>735</v>
      </c>
      <c r="I11" s="132"/>
      <c r="J11" s="749" t="s">
        <v>736</v>
      </c>
      <c r="K11" s="657"/>
      <c r="L11" s="654">
        <v>43250</v>
      </c>
      <c r="M11" s="768"/>
      <c r="N11" s="320" t="s">
        <v>737</v>
      </c>
      <c r="O11" s="239">
        <v>1865</v>
      </c>
      <c r="P11" s="233"/>
      <c r="Q11" s="132" t="s">
        <v>738</v>
      </c>
      <c r="R11" s="132"/>
      <c r="S11" s="656" t="s">
        <v>736</v>
      </c>
      <c r="T11" s="657"/>
      <c r="U11" s="654">
        <v>17040</v>
      </c>
      <c r="V11" s="768"/>
      <c r="W11" s="320" t="s">
        <v>739</v>
      </c>
      <c r="X11" s="239">
        <v>195</v>
      </c>
      <c r="Y11" s="234"/>
      <c r="Z11" s="194" t="s">
        <v>740</v>
      </c>
      <c r="AA11" s="132"/>
      <c r="AB11" s="656" t="s">
        <v>741</v>
      </c>
      <c r="AC11" s="657"/>
      <c r="AD11" s="654">
        <v>17060</v>
      </c>
      <c r="AE11" s="660"/>
      <c r="AF11" s="478" t="s">
        <v>742</v>
      </c>
      <c r="AG11" s="239">
        <v>55</v>
      </c>
      <c r="AH11" s="234"/>
      <c r="AI11" s="132" t="s">
        <v>743</v>
      </c>
      <c r="AJ11" s="132"/>
      <c r="AK11" s="95"/>
    </row>
    <row r="12" spans="1:38" ht="15.75" customHeight="1">
      <c r="A12" s="750"/>
      <c r="B12" s="651"/>
      <c r="C12" s="661">
        <v>43030</v>
      </c>
      <c r="D12" s="804"/>
      <c r="E12" s="462" t="s">
        <v>744</v>
      </c>
      <c r="F12" s="714" t="s">
        <v>1677</v>
      </c>
      <c r="G12" s="840"/>
      <c r="H12" s="132" t="s">
        <v>745</v>
      </c>
      <c r="I12" s="132"/>
      <c r="J12" s="750"/>
      <c r="K12" s="651"/>
      <c r="L12" s="646">
        <v>43260</v>
      </c>
      <c r="M12" s="771"/>
      <c r="N12" s="176" t="s">
        <v>746</v>
      </c>
      <c r="O12" s="232">
        <v>1240</v>
      </c>
      <c r="P12" s="235"/>
      <c r="Q12" s="132" t="s">
        <v>747</v>
      </c>
      <c r="R12" s="132"/>
      <c r="S12" s="650"/>
      <c r="T12" s="651"/>
      <c r="U12" s="672">
        <v>17050</v>
      </c>
      <c r="V12" s="831"/>
      <c r="W12" s="323" t="s">
        <v>748</v>
      </c>
      <c r="X12" s="123">
        <v>145</v>
      </c>
      <c r="Y12" s="166"/>
      <c r="Z12" s="132" t="s">
        <v>749</v>
      </c>
      <c r="AA12" s="132"/>
      <c r="AB12" s="650"/>
      <c r="AC12" s="651"/>
      <c r="AD12" s="646">
        <v>17070</v>
      </c>
      <c r="AE12" s="709"/>
      <c r="AF12" s="126" t="s">
        <v>750</v>
      </c>
      <c r="AG12" s="131">
        <v>75</v>
      </c>
      <c r="AH12" s="167"/>
      <c r="AI12" s="132" t="s">
        <v>751</v>
      </c>
      <c r="AJ12" s="132"/>
      <c r="AK12" s="95"/>
      <c r="AL12" s="132"/>
    </row>
    <row r="13" spans="1:38" ht="15.75" customHeight="1">
      <c r="A13" s="750"/>
      <c r="B13" s="651"/>
      <c r="C13" s="646">
        <v>43050</v>
      </c>
      <c r="D13" s="771"/>
      <c r="E13" s="176" t="s">
        <v>143</v>
      </c>
      <c r="F13" s="195">
        <v>3430</v>
      </c>
      <c r="G13" s="168"/>
      <c r="H13" s="132" t="s">
        <v>752</v>
      </c>
      <c r="I13" s="132"/>
      <c r="J13" s="750"/>
      <c r="K13" s="651"/>
      <c r="L13" s="646">
        <v>43270</v>
      </c>
      <c r="M13" s="771"/>
      <c r="N13" s="176" t="s">
        <v>753</v>
      </c>
      <c r="O13" s="232">
        <v>1825</v>
      </c>
      <c r="P13" s="236"/>
      <c r="Q13" s="132" t="s">
        <v>754</v>
      </c>
      <c r="R13" s="132"/>
      <c r="S13" s="805" t="s">
        <v>755</v>
      </c>
      <c r="T13" s="806"/>
      <c r="U13" s="670">
        <v>17030</v>
      </c>
      <c r="V13" s="728"/>
      <c r="W13" s="324" t="s">
        <v>756</v>
      </c>
      <c r="X13" s="237">
        <v>375</v>
      </c>
      <c r="Y13" s="238"/>
      <c r="Z13" s="194" t="s">
        <v>757</v>
      </c>
      <c r="AA13" s="132"/>
      <c r="AB13" s="650"/>
      <c r="AC13" s="651"/>
      <c r="AD13" s="646">
        <v>17090</v>
      </c>
      <c r="AE13" s="775"/>
      <c r="AF13" s="126" t="s">
        <v>758</v>
      </c>
      <c r="AG13" s="131">
        <v>800</v>
      </c>
      <c r="AH13" s="167"/>
      <c r="AI13" s="132" t="s">
        <v>759</v>
      </c>
      <c r="AJ13" s="132"/>
      <c r="AK13" s="95"/>
    </row>
    <row r="14" spans="1:38" ht="15.75" customHeight="1">
      <c r="A14" s="750"/>
      <c r="B14" s="651"/>
      <c r="C14" s="646">
        <v>43060</v>
      </c>
      <c r="D14" s="771"/>
      <c r="E14" s="176" t="s">
        <v>760</v>
      </c>
      <c r="F14" s="195">
        <v>2525</v>
      </c>
      <c r="G14" s="168"/>
      <c r="H14" s="132" t="s">
        <v>761</v>
      </c>
      <c r="I14" s="132"/>
      <c r="J14" s="750"/>
      <c r="K14" s="651"/>
      <c r="L14" s="646">
        <v>43450</v>
      </c>
      <c r="M14" s="771"/>
      <c r="N14" s="176" t="s">
        <v>762</v>
      </c>
      <c r="O14" s="239">
        <v>1280</v>
      </c>
      <c r="P14" s="168"/>
      <c r="Q14" s="132" t="s">
        <v>763</v>
      </c>
      <c r="R14" s="132"/>
      <c r="AA14" s="132"/>
      <c r="AB14" s="772" t="s">
        <v>764</v>
      </c>
      <c r="AC14" s="779"/>
      <c r="AD14" s="646">
        <v>17100</v>
      </c>
      <c r="AE14" s="775"/>
      <c r="AF14" s="126" t="s">
        <v>765</v>
      </c>
      <c r="AG14" s="131">
        <v>615</v>
      </c>
      <c r="AH14" s="167"/>
      <c r="AI14" s="132" t="s">
        <v>766</v>
      </c>
      <c r="AJ14" s="132"/>
      <c r="AK14" s="95"/>
    </row>
    <row r="15" spans="1:38" ht="15.75" customHeight="1">
      <c r="A15" s="750"/>
      <c r="B15" s="651"/>
      <c r="C15" s="646">
        <v>43070</v>
      </c>
      <c r="D15" s="771"/>
      <c r="E15" s="176" t="s">
        <v>767</v>
      </c>
      <c r="F15" s="239">
        <v>1285</v>
      </c>
      <c r="G15" s="168"/>
      <c r="H15" s="132" t="s">
        <v>768</v>
      </c>
      <c r="I15" s="132"/>
      <c r="J15" s="750"/>
      <c r="K15" s="651"/>
      <c r="L15" s="646">
        <v>43460</v>
      </c>
      <c r="M15" s="771"/>
      <c r="N15" s="176" t="s">
        <v>769</v>
      </c>
      <c r="O15" s="232">
        <v>335</v>
      </c>
      <c r="P15" s="235"/>
      <c r="Q15" s="132" t="s">
        <v>770</v>
      </c>
      <c r="R15" s="132"/>
      <c r="S15" s="156" t="s">
        <v>771</v>
      </c>
      <c r="T15" s="117"/>
      <c r="U15" s="117"/>
      <c r="V15" s="117"/>
      <c r="W15" s="117"/>
      <c r="X15" s="192"/>
      <c r="Y15" s="156"/>
      <c r="Z15" s="194"/>
      <c r="AA15" s="132"/>
      <c r="AB15" s="650"/>
      <c r="AC15" s="651"/>
      <c r="AD15" s="646">
        <v>17101</v>
      </c>
      <c r="AE15" s="775"/>
      <c r="AF15" s="196" t="s">
        <v>772</v>
      </c>
      <c r="AG15" s="131">
        <v>80</v>
      </c>
      <c r="AH15" s="167"/>
      <c r="AI15" s="132" t="s">
        <v>773</v>
      </c>
      <c r="AJ15" s="132"/>
      <c r="AK15" s="95"/>
    </row>
    <row r="16" spans="1:38" ht="15.75" customHeight="1">
      <c r="A16" s="750"/>
      <c r="B16" s="651"/>
      <c r="C16" s="664">
        <v>43080</v>
      </c>
      <c r="D16" s="665"/>
      <c r="E16" s="240" t="s">
        <v>774</v>
      </c>
      <c r="F16" s="777" t="s">
        <v>775</v>
      </c>
      <c r="G16" s="839"/>
      <c r="H16" s="132"/>
      <c r="I16" s="132"/>
      <c r="J16" s="750"/>
      <c r="K16" s="651"/>
      <c r="L16" s="661">
        <v>43470</v>
      </c>
      <c r="M16" s="804"/>
      <c r="N16" s="462" t="s">
        <v>776</v>
      </c>
      <c r="O16" s="838" t="s">
        <v>783</v>
      </c>
      <c r="P16" s="839"/>
      <c r="Q16" s="132" t="s">
        <v>777</v>
      </c>
      <c r="R16" s="132"/>
      <c r="S16" s="686" t="s">
        <v>340</v>
      </c>
      <c r="T16" s="687"/>
      <c r="U16" s="701" t="s">
        <v>4</v>
      </c>
      <c r="V16" s="687"/>
      <c r="W16" s="159" t="s">
        <v>112</v>
      </c>
      <c r="X16" s="162" t="s">
        <v>341</v>
      </c>
      <c r="Y16" s="163" t="s">
        <v>114</v>
      </c>
      <c r="Z16" s="194"/>
      <c r="AA16" s="132"/>
      <c r="AB16" s="650"/>
      <c r="AC16" s="651"/>
      <c r="AD16" s="646">
        <v>17102</v>
      </c>
      <c r="AE16" s="775"/>
      <c r="AF16" s="196" t="s">
        <v>778</v>
      </c>
      <c r="AG16" s="131">
        <v>30</v>
      </c>
      <c r="AH16" s="167"/>
      <c r="AI16" s="132" t="s">
        <v>779</v>
      </c>
      <c r="AJ16" s="132"/>
      <c r="AK16" s="95"/>
    </row>
    <row r="17" spans="1:38" ht="15.75" customHeight="1">
      <c r="A17" s="750"/>
      <c r="B17" s="651"/>
      <c r="C17" s="646">
        <v>43100</v>
      </c>
      <c r="D17" s="586"/>
      <c r="E17" s="176" t="s">
        <v>780</v>
      </c>
      <c r="F17" s="239">
        <v>2115</v>
      </c>
      <c r="G17" s="168"/>
      <c r="H17" s="132" t="s">
        <v>781</v>
      </c>
      <c r="I17" s="132"/>
      <c r="J17" s="750"/>
      <c r="K17" s="651"/>
      <c r="L17" s="664">
        <v>43480</v>
      </c>
      <c r="M17" s="665"/>
      <c r="N17" s="240" t="s">
        <v>782</v>
      </c>
      <c r="O17" s="838" t="s">
        <v>783</v>
      </c>
      <c r="P17" s="839"/>
      <c r="Q17" s="132"/>
      <c r="R17" s="132"/>
      <c r="S17" s="656" t="s">
        <v>784</v>
      </c>
      <c r="T17" s="657"/>
      <c r="U17" s="654">
        <v>17390</v>
      </c>
      <c r="V17" s="660"/>
      <c r="W17" s="320" t="s">
        <v>785</v>
      </c>
      <c r="X17" s="239">
        <v>1910</v>
      </c>
      <c r="Y17" s="234"/>
      <c r="Z17" s="194" t="s">
        <v>786</v>
      </c>
      <c r="AA17" s="132"/>
      <c r="AB17" s="658"/>
      <c r="AC17" s="659"/>
      <c r="AD17" s="646">
        <v>17110</v>
      </c>
      <c r="AE17" s="775"/>
      <c r="AF17" s="126" t="s">
        <v>787</v>
      </c>
      <c r="AG17" s="131">
        <v>95</v>
      </c>
      <c r="AH17" s="167"/>
      <c r="AI17" s="132" t="s">
        <v>788</v>
      </c>
      <c r="AJ17" s="132"/>
      <c r="AK17" s="95"/>
    </row>
    <row r="18" spans="1:38" ht="15.75" customHeight="1" thickBot="1">
      <c r="A18" s="750"/>
      <c r="B18" s="651"/>
      <c r="C18" s="646">
        <v>43110</v>
      </c>
      <c r="D18" s="586"/>
      <c r="E18" s="176" t="s">
        <v>789</v>
      </c>
      <c r="F18" s="232">
        <v>1390</v>
      </c>
      <c r="G18" s="168"/>
      <c r="H18" s="132" t="s">
        <v>790</v>
      </c>
      <c r="I18" s="132"/>
      <c r="J18" s="845" t="s">
        <v>755</v>
      </c>
      <c r="K18" s="806"/>
      <c r="L18" s="846">
        <v>43350</v>
      </c>
      <c r="M18" s="847"/>
      <c r="N18" s="182" t="s">
        <v>791</v>
      </c>
      <c r="O18" s="201">
        <v>2455</v>
      </c>
      <c r="P18" s="235"/>
      <c r="Q18" s="132" t="s">
        <v>792</v>
      </c>
      <c r="R18" s="132"/>
      <c r="S18" s="650"/>
      <c r="T18" s="651"/>
      <c r="U18" s="661">
        <v>17430</v>
      </c>
      <c r="V18" s="662"/>
      <c r="W18" s="376" t="s">
        <v>793</v>
      </c>
      <c r="X18" s="848" t="s">
        <v>794</v>
      </c>
      <c r="Y18" s="849"/>
      <c r="Z18" s="194" t="s">
        <v>795</v>
      </c>
      <c r="AA18" s="132"/>
      <c r="AB18" s="772" t="s">
        <v>796</v>
      </c>
      <c r="AC18" s="779"/>
      <c r="AD18" s="646">
        <v>17120</v>
      </c>
      <c r="AE18" s="775"/>
      <c r="AF18" s="126" t="s">
        <v>797</v>
      </c>
      <c r="AG18" s="131">
        <v>810</v>
      </c>
      <c r="AH18" s="167"/>
      <c r="AI18" s="132" t="s">
        <v>798</v>
      </c>
      <c r="AJ18" s="132"/>
      <c r="AK18" s="95"/>
    </row>
    <row r="19" spans="1:38" ht="15.75" customHeight="1" thickTop="1" thickBot="1">
      <c r="A19" s="750"/>
      <c r="B19" s="651"/>
      <c r="C19" s="646">
        <v>43120</v>
      </c>
      <c r="D19" s="586"/>
      <c r="E19" s="176" t="s">
        <v>799</v>
      </c>
      <c r="F19" s="239">
        <v>2410</v>
      </c>
      <c r="G19" s="164"/>
      <c r="H19" s="132" t="s">
        <v>800</v>
      </c>
      <c r="I19" s="132"/>
      <c r="J19" s="242" t="s">
        <v>801</v>
      </c>
      <c r="K19" s="243"/>
      <c r="L19" s="243"/>
      <c r="M19" s="243"/>
      <c r="N19" s="244"/>
      <c r="O19" s="245">
        <f>SUM(F11:F30,O11:O18)</f>
        <v>51595</v>
      </c>
      <c r="P19" s="246"/>
      <c r="Q19" s="132"/>
      <c r="R19" s="132"/>
      <c r="S19" s="650"/>
      <c r="T19" s="651"/>
      <c r="U19" s="646">
        <v>17370</v>
      </c>
      <c r="V19" s="709"/>
      <c r="W19" s="126" t="s">
        <v>802</v>
      </c>
      <c r="X19" s="123">
        <v>400</v>
      </c>
      <c r="Y19" s="167"/>
      <c r="Z19" s="194" t="s">
        <v>803</v>
      </c>
      <c r="AA19" s="132"/>
      <c r="AB19" s="650"/>
      <c r="AC19" s="651"/>
      <c r="AD19" s="646">
        <v>17125</v>
      </c>
      <c r="AE19" s="775"/>
      <c r="AF19" s="196" t="s">
        <v>804</v>
      </c>
      <c r="AG19" s="131">
        <v>20</v>
      </c>
      <c r="AH19" s="167"/>
      <c r="AI19" s="132" t="s">
        <v>805</v>
      </c>
      <c r="AJ19" s="132"/>
      <c r="AK19" s="95"/>
    </row>
    <row r="20" spans="1:38" ht="15.75" customHeight="1" thickTop="1" thickBot="1">
      <c r="A20" s="750"/>
      <c r="B20" s="651"/>
      <c r="C20" s="646">
        <v>43130</v>
      </c>
      <c r="D20" s="586"/>
      <c r="E20" s="176" t="s">
        <v>806</v>
      </c>
      <c r="F20" s="239">
        <v>2300</v>
      </c>
      <c r="G20" s="164"/>
      <c r="H20" s="132" t="s">
        <v>807</v>
      </c>
      <c r="I20" s="132"/>
      <c r="J20" s="177" t="s">
        <v>808</v>
      </c>
      <c r="K20" s="178"/>
      <c r="L20" s="178"/>
      <c r="M20" s="178"/>
      <c r="N20" s="179"/>
      <c r="O20" s="180">
        <f>SUM(G11:G30,P11:P18)</f>
        <v>0</v>
      </c>
      <c r="P20" s="199"/>
      <c r="Q20" s="132"/>
      <c r="R20" s="132"/>
      <c r="S20" s="650"/>
      <c r="T20" s="651"/>
      <c r="U20" s="646">
        <v>17380</v>
      </c>
      <c r="V20" s="709"/>
      <c r="W20" s="126" t="s">
        <v>809</v>
      </c>
      <c r="X20" s="131">
        <v>215</v>
      </c>
      <c r="Y20" s="167"/>
      <c r="Z20" s="194" t="s">
        <v>810</v>
      </c>
      <c r="AA20" s="132"/>
      <c r="AB20" s="650"/>
      <c r="AC20" s="651"/>
      <c r="AD20" s="661">
        <v>17150</v>
      </c>
      <c r="AE20" s="830"/>
      <c r="AF20" s="376" t="s">
        <v>811</v>
      </c>
      <c r="AG20" s="838" t="s">
        <v>812</v>
      </c>
      <c r="AH20" s="778"/>
      <c r="AI20" s="132" t="s">
        <v>813</v>
      </c>
      <c r="AJ20" s="132"/>
      <c r="AK20" s="95"/>
    </row>
    <row r="21" spans="1:38" ht="15.75" customHeight="1" thickTop="1">
      <c r="A21" s="750"/>
      <c r="B21" s="651"/>
      <c r="C21" s="646">
        <v>43140</v>
      </c>
      <c r="D21" s="586"/>
      <c r="E21" s="176" t="s">
        <v>814</v>
      </c>
      <c r="F21" s="232">
        <v>2295</v>
      </c>
      <c r="G21" s="168"/>
      <c r="H21" s="132" t="s">
        <v>815</v>
      </c>
      <c r="I21" s="132"/>
      <c r="J21" s="132"/>
      <c r="K21" s="132"/>
      <c r="L21" s="132"/>
      <c r="M21" s="132"/>
      <c r="N21" s="117"/>
      <c r="O21" s="207"/>
      <c r="P21" s="208"/>
      <c r="Q21" s="132"/>
      <c r="R21" s="132"/>
      <c r="S21" s="772" t="s">
        <v>816</v>
      </c>
      <c r="T21" s="779"/>
      <c r="U21" s="646">
        <v>17330</v>
      </c>
      <c r="V21" s="709"/>
      <c r="W21" s="126" t="s">
        <v>817</v>
      </c>
      <c r="X21" s="131">
        <v>605</v>
      </c>
      <c r="Y21" s="167"/>
      <c r="Z21" s="194" t="s">
        <v>818</v>
      </c>
      <c r="AA21" s="132"/>
      <c r="AB21" s="772" t="s">
        <v>819</v>
      </c>
      <c r="AC21" s="779"/>
      <c r="AD21" s="646">
        <v>17160</v>
      </c>
      <c r="AE21" s="775"/>
      <c r="AF21" s="373" t="s">
        <v>820</v>
      </c>
      <c r="AG21" s="131">
        <v>50</v>
      </c>
      <c r="AH21" s="167"/>
      <c r="AI21" s="132" t="s">
        <v>821</v>
      </c>
      <c r="AJ21" s="132"/>
      <c r="AK21" s="95"/>
    </row>
    <row r="22" spans="1:38" ht="15.75" customHeight="1">
      <c r="A22" s="750"/>
      <c r="B22" s="651"/>
      <c r="C22" s="646">
        <v>43150</v>
      </c>
      <c r="D22" s="586"/>
      <c r="E22" s="176" t="s">
        <v>822</v>
      </c>
      <c r="F22" s="232">
        <v>2255</v>
      </c>
      <c r="G22" s="168"/>
      <c r="H22" s="132" t="s">
        <v>823</v>
      </c>
      <c r="I22" s="132"/>
      <c r="J22" s="156" t="s">
        <v>732</v>
      </c>
      <c r="K22" s="132"/>
      <c r="L22" s="132"/>
      <c r="M22" s="132"/>
      <c r="N22" s="117"/>
      <c r="O22" s="228"/>
      <c r="P22" s="247"/>
      <c r="Q22" s="132"/>
      <c r="R22" s="132"/>
      <c r="S22" s="652"/>
      <c r="T22" s="653"/>
      <c r="U22" s="828">
        <v>57160</v>
      </c>
      <c r="V22" s="829"/>
      <c r="W22" s="464" t="s">
        <v>1656</v>
      </c>
      <c r="X22" s="836" t="s">
        <v>1673</v>
      </c>
      <c r="Y22" s="837"/>
      <c r="AA22" s="132"/>
      <c r="AB22" s="650"/>
      <c r="AC22" s="651"/>
      <c r="AD22" s="646">
        <v>17180</v>
      </c>
      <c r="AE22" s="775"/>
      <c r="AF22" s="375" t="s">
        <v>824</v>
      </c>
      <c r="AG22" s="131">
        <v>885</v>
      </c>
      <c r="AH22" s="167"/>
      <c r="AI22" s="132" t="s">
        <v>825</v>
      </c>
      <c r="AJ22" s="132"/>
      <c r="AK22" s="95"/>
    </row>
    <row r="23" spans="1:38" ht="15.75" customHeight="1">
      <c r="A23" s="750"/>
      <c r="B23" s="651"/>
      <c r="C23" s="646">
        <v>43160</v>
      </c>
      <c r="D23" s="586"/>
      <c r="E23" s="176" t="s">
        <v>826</v>
      </c>
      <c r="F23" s="232">
        <v>1820</v>
      </c>
      <c r="G23" s="168"/>
      <c r="H23" s="132" t="s">
        <v>827</v>
      </c>
      <c r="I23" s="132"/>
      <c r="J23" s="686" t="s">
        <v>340</v>
      </c>
      <c r="K23" s="687"/>
      <c r="L23" s="701" t="s">
        <v>4</v>
      </c>
      <c r="M23" s="687"/>
      <c r="N23" s="159" t="s">
        <v>112</v>
      </c>
      <c r="O23" s="160" t="s">
        <v>341</v>
      </c>
      <c r="P23" s="248" t="s">
        <v>114</v>
      </c>
      <c r="Q23" s="132"/>
      <c r="R23" s="132"/>
      <c r="AA23" s="132"/>
      <c r="AB23" s="650"/>
      <c r="AC23" s="651"/>
      <c r="AD23" s="661">
        <v>17190</v>
      </c>
      <c r="AE23" s="830"/>
      <c r="AF23" s="376" t="s">
        <v>828</v>
      </c>
      <c r="AG23" s="838" t="s">
        <v>829</v>
      </c>
      <c r="AH23" s="778"/>
      <c r="AI23" s="132" t="s">
        <v>830</v>
      </c>
      <c r="AJ23" s="377"/>
      <c r="AK23" s="95"/>
    </row>
    <row r="24" spans="1:38" ht="15.75" customHeight="1">
      <c r="A24" s="750"/>
      <c r="B24" s="651"/>
      <c r="C24" s="646">
        <v>43170</v>
      </c>
      <c r="D24" s="586"/>
      <c r="E24" s="176" t="s">
        <v>831</v>
      </c>
      <c r="F24" s="232">
        <v>2025</v>
      </c>
      <c r="G24" s="168"/>
      <c r="H24" s="132" t="s">
        <v>832</v>
      </c>
      <c r="I24" s="132"/>
      <c r="J24" s="656" t="s">
        <v>833</v>
      </c>
      <c r="K24" s="657"/>
      <c r="L24" s="654">
        <v>17010</v>
      </c>
      <c r="M24" s="768"/>
      <c r="N24" s="322" t="s">
        <v>834</v>
      </c>
      <c r="O24" s="239">
        <v>100</v>
      </c>
      <c r="P24" s="249"/>
      <c r="Q24" s="132" t="s">
        <v>835</v>
      </c>
      <c r="R24" s="132"/>
      <c r="AA24" s="132"/>
      <c r="AB24" s="650"/>
      <c r="AC24" s="651"/>
      <c r="AD24" s="661">
        <v>17200</v>
      </c>
      <c r="AE24" s="830"/>
      <c r="AF24" s="376" t="s">
        <v>836</v>
      </c>
      <c r="AG24" s="826" t="s">
        <v>1669</v>
      </c>
      <c r="AH24" s="827"/>
      <c r="AI24" s="132" t="s">
        <v>837</v>
      </c>
      <c r="AJ24" s="132"/>
      <c r="AK24" s="95"/>
    </row>
    <row r="25" spans="1:38" ht="15.75" customHeight="1">
      <c r="A25" s="750"/>
      <c r="B25" s="651"/>
      <c r="C25" s="646">
        <v>43180</v>
      </c>
      <c r="D25" s="586"/>
      <c r="E25" s="176" t="s">
        <v>838</v>
      </c>
      <c r="F25" s="232">
        <v>5770</v>
      </c>
      <c r="G25" s="168"/>
      <c r="H25" s="132" t="s">
        <v>839</v>
      </c>
      <c r="I25" s="132"/>
      <c r="J25" s="650"/>
      <c r="K25" s="651"/>
      <c r="L25" s="646">
        <v>17340</v>
      </c>
      <c r="M25" s="709"/>
      <c r="N25" s="126" t="s">
        <v>840</v>
      </c>
      <c r="O25" s="131">
        <v>715</v>
      </c>
      <c r="P25" s="167"/>
      <c r="Q25" s="132" t="s">
        <v>841</v>
      </c>
      <c r="R25" s="132"/>
      <c r="Z25" s="200"/>
      <c r="AA25" s="132"/>
      <c r="AB25" s="650"/>
      <c r="AC25" s="651"/>
      <c r="AD25" s="646">
        <v>17210</v>
      </c>
      <c r="AE25" s="775"/>
      <c r="AF25" s="196" t="s">
        <v>842</v>
      </c>
      <c r="AG25" s="131">
        <v>80</v>
      </c>
      <c r="AH25" s="167"/>
      <c r="AI25" s="132" t="s">
        <v>843</v>
      </c>
      <c r="AJ25" s="132"/>
      <c r="AK25" s="95"/>
    </row>
    <row r="26" spans="1:38" ht="15.75" customHeight="1">
      <c r="A26" s="750"/>
      <c r="B26" s="651"/>
      <c r="C26" s="646">
        <v>43190</v>
      </c>
      <c r="D26" s="586"/>
      <c r="E26" s="176" t="s">
        <v>844</v>
      </c>
      <c r="F26" s="232">
        <v>3265</v>
      </c>
      <c r="G26" s="168"/>
      <c r="H26" s="132" t="s">
        <v>845</v>
      </c>
      <c r="I26" s="129"/>
      <c r="J26" s="650"/>
      <c r="K26" s="651"/>
      <c r="L26" s="646">
        <v>17350</v>
      </c>
      <c r="M26" s="709"/>
      <c r="N26" s="487" t="s">
        <v>846</v>
      </c>
      <c r="O26" s="131">
        <v>80</v>
      </c>
      <c r="P26" s="167"/>
      <c r="Q26" s="132" t="s">
        <v>847</v>
      </c>
      <c r="R26" s="132"/>
      <c r="S26" s="132"/>
      <c r="T26" s="132"/>
      <c r="U26" s="132"/>
      <c r="V26" s="132"/>
      <c r="W26" s="132"/>
      <c r="X26" s="132"/>
      <c r="Y26" s="132"/>
      <c r="Z26" s="200"/>
      <c r="AA26" s="132"/>
      <c r="AB26" s="650"/>
      <c r="AC26" s="651"/>
      <c r="AD26" s="834">
        <v>17220</v>
      </c>
      <c r="AE26" s="835"/>
      <c r="AF26" s="443" t="s">
        <v>848</v>
      </c>
      <c r="AG26" s="838" t="s">
        <v>829</v>
      </c>
      <c r="AH26" s="778"/>
      <c r="AI26" s="132" t="s">
        <v>849</v>
      </c>
      <c r="AJ26" s="132"/>
      <c r="AK26" s="132"/>
    </row>
    <row r="27" spans="1:38" ht="15.75" customHeight="1">
      <c r="A27" s="750"/>
      <c r="B27" s="651"/>
      <c r="C27" s="646">
        <v>43200</v>
      </c>
      <c r="D27" s="586"/>
      <c r="E27" s="176" t="s">
        <v>850</v>
      </c>
      <c r="F27" s="232">
        <v>735</v>
      </c>
      <c r="G27" s="168"/>
      <c r="H27" s="132" t="s">
        <v>851</v>
      </c>
      <c r="I27" s="129"/>
      <c r="J27" s="650"/>
      <c r="K27" s="651"/>
      <c r="L27" s="664">
        <v>17360</v>
      </c>
      <c r="M27" s="757"/>
      <c r="N27" s="183" t="s">
        <v>852</v>
      </c>
      <c r="O27" s="777" t="s">
        <v>1663</v>
      </c>
      <c r="P27" s="778"/>
      <c r="Q27" s="132" t="s">
        <v>853</v>
      </c>
      <c r="R27" s="132"/>
      <c r="AA27" s="132"/>
      <c r="AB27" s="652"/>
      <c r="AC27" s="653"/>
      <c r="AD27" s="824">
        <v>17230</v>
      </c>
      <c r="AE27" s="833"/>
      <c r="AF27" s="250" t="s">
        <v>854</v>
      </c>
      <c r="AG27" s="777" t="s">
        <v>855</v>
      </c>
      <c r="AH27" s="778"/>
      <c r="AI27" s="132"/>
      <c r="AJ27" s="132"/>
      <c r="AK27" s="132"/>
    </row>
    <row r="28" spans="1:38" ht="15.75" customHeight="1">
      <c r="A28" s="750"/>
      <c r="B28" s="651"/>
      <c r="C28" s="646">
        <v>43300</v>
      </c>
      <c r="D28" s="586"/>
      <c r="E28" s="176" t="s">
        <v>856</v>
      </c>
      <c r="F28" s="232">
        <v>1220</v>
      </c>
      <c r="G28" s="168"/>
      <c r="H28" s="132" t="s">
        <v>857</v>
      </c>
      <c r="I28" s="129"/>
      <c r="J28" s="650"/>
      <c r="K28" s="651"/>
      <c r="L28" s="646">
        <v>17320</v>
      </c>
      <c r="M28" s="709"/>
      <c r="N28" s="126" t="s">
        <v>858</v>
      </c>
      <c r="O28" s="131">
        <v>175</v>
      </c>
      <c r="P28" s="167"/>
      <c r="Q28" s="132" t="s">
        <v>859</v>
      </c>
      <c r="R28" s="132"/>
      <c r="AA28" s="132"/>
      <c r="AB28" s="204"/>
      <c r="AC28" s="205"/>
      <c r="AD28" s="205"/>
      <c r="AE28" s="205"/>
      <c r="AF28" s="205"/>
      <c r="AG28" s="205"/>
      <c r="AH28" s="205"/>
      <c r="AI28" s="132"/>
      <c r="AJ28" s="132"/>
      <c r="AK28" s="132"/>
    </row>
    <row r="29" spans="1:38" ht="15.75" customHeight="1">
      <c r="A29" s="750"/>
      <c r="B29" s="651"/>
      <c r="C29" s="646">
        <v>43400</v>
      </c>
      <c r="D29" s="586"/>
      <c r="E29" s="176" t="s">
        <v>860</v>
      </c>
      <c r="F29" s="232">
        <v>4205</v>
      </c>
      <c r="G29" s="168"/>
      <c r="H29" s="132" t="s">
        <v>861</v>
      </c>
      <c r="I29" s="129"/>
      <c r="J29" s="650"/>
      <c r="K29" s="651"/>
      <c r="L29" s="646">
        <v>17280</v>
      </c>
      <c r="M29" s="709"/>
      <c r="N29" s="126" t="s">
        <v>862</v>
      </c>
      <c r="O29" s="131">
        <v>410</v>
      </c>
      <c r="P29" s="167"/>
      <c r="Q29" s="132" t="s">
        <v>863</v>
      </c>
      <c r="R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</row>
    <row r="30" spans="1:38" ht="15.75" customHeight="1" thickBot="1">
      <c r="A30" s="751"/>
      <c r="B30" s="752"/>
      <c r="C30" s="755">
        <v>43500</v>
      </c>
      <c r="D30" s="841"/>
      <c r="E30" s="321" t="s">
        <v>864</v>
      </c>
      <c r="F30" s="251">
        <v>795</v>
      </c>
      <c r="G30" s="252"/>
      <c r="H30" s="132" t="s">
        <v>865</v>
      </c>
      <c r="I30" s="129"/>
      <c r="J30" s="650"/>
      <c r="K30" s="651"/>
      <c r="L30" s="664">
        <v>17290</v>
      </c>
      <c r="M30" s="757"/>
      <c r="N30" s="183" t="s">
        <v>866</v>
      </c>
      <c r="O30" s="777" t="s">
        <v>867</v>
      </c>
      <c r="P30" s="778"/>
      <c r="Q30" s="132"/>
      <c r="R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</row>
    <row r="31" spans="1:38" ht="15.75" customHeight="1" thickTop="1">
      <c r="A31" s="132"/>
      <c r="B31" s="253"/>
      <c r="C31" s="254"/>
      <c r="D31" s="254"/>
      <c r="E31" s="117"/>
      <c r="F31" s="185"/>
      <c r="G31" s="140"/>
      <c r="H31" s="132"/>
      <c r="I31" s="129"/>
      <c r="J31" s="650"/>
      <c r="K31" s="651"/>
      <c r="L31" s="646">
        <v>17300</v>
      </c>
      <c r="M31" s="709"/>
      <c r="N31" s="196" t="s">
        <v>868</v>
      </c>
      <c r="O31" s="131">
        <v>105</v>
      </c>
      <c r="P31" s="167"/>
      <c r="Q31" s="132" t="s">
        <v>869</v>
      </c>
      <c r="R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</row>
    <row r="32" spans="1:38" ht="15.75" customHeight="1">
      <c r="A32" s="132"/>
      <c r="B32" s="132"/>
      <c r="C32" s="132"/>
      <c r="D32" s="132"/>
      <c r="E32" s="132"/>
      <c r="F32" s="132"/>
      <c r="G32" s="132"/>
      <c r="H32" s="140"/>
      <c r="I32" s="129"/>
      <c r="J32" s="650"/>
      <c r="K32" s="651"/>
      <c r="L32" s="646">
        <v>17240</v>
      </c>
      <c r="M32" s="775"/>
      <c r="N32" s="196" t="s">
        <v>870</v>
      </c>
      <c r="O32" s="131">
        <v>120</v>
      </c>
      <c r="P32" s="167"/>
      <c r="Q32" s="132" t="s">
        <v>871</v>
      </c>
      <c r="R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</row>
    <row r="33" spans="1:38" ht="15.75" customHeight="1">
      <c r="A33" s="132"/>
      <c r="B33" s="132"/>
      <c r="C33" s="225"/>
      <c r="D33" s="225"/>
      <c r="E33" s="117"/>
      <c r="F33" s="185"/>
      <c r="G33" s="203"/>
      <c r="H33" s="140"/>
      <c r="I33" s="129"/>
      <c r="J33" s="650"/>
      <c r="K33" s="651"/>
      <c r="L33" s="646">
        <v>17250</v>
      </c>
      <c r="M33" s="775"/>
      <c r="N33" s="196" t="s">
        <v>872</v>
      </c>
      <c r="O33" s="131">
        <v>75</v>
      </c>
      <c r="P33" s="167"/>
      <c r="Q33" s="132" t="s">
        <v>873</v>
      </c>
      <c r="R33" s="132"/>
      <c r="AA33" s="95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</row>
    <row r="34" spans="1:38" ht="15.75" customHeight="1">
      <c r="A34" s="132"/>
      <c r="B34" s="132"/>
      <c r="C34" s="132"/>
      <c r="D34" s="132"/>
      <c r="E34" s="132"/>
      <c r="F34" s="132"/>
      <c r="G34" s="132"/>
      <c r="H34" s="140"/>
      <c r="I34" s="129"/>
      <c r="J34" s="650"/>
      <c r="K34" s="651"/>
      <c r="L34" s="664">
        <v>17260</v>
      </c>
      <c r="M34" s="776"/>
      <c r="N34" s="183" t="s">
        <v>874</v>
      </c>
      <c r="O34" s="777" t="s">
        <v>875</v>
      </c>
      <c r="P34" s="778"/>
      <c r="Q34" s="132"/>
      <c r="R34" s="132"/>
      <c r="S34" s="95"/>
      <c r="T34" s="95"/>
      <c r="U34" s="95"/>
      <c r="V34" s="95"/>
      <c r="W34" s="117"/>
      <c r="X34" s="206"/>
      <c r="Y34" s="186"/>
      <c r="Z34" s="186"/>
      <c r="AA34" s="117"/>
      <c r="AF34" s="117"/>
      <c r="AG34" s="117"/>
      <c r="AH34" s="117"/>
      <c r="AI34" s="132"/>
      <c r="AJ34" s="132"/>
      <c r="AK34" s="132"/>
      <c r="AL34" s="132"/>
    </row>
    <row r="35" spans="1:38" ht="15.75" customHeight="1">
      <c r="A35" s="95"/>
      <c r="B35" s="95"/>
      <c r="C35" s="225"/>
      <c r="D35" s="225"/>
      <c r="E35" s="117"/>
      <c r="F35" s="210"/>
      <c r="G35" s="203"/>
      <c r="H35" s="140"/>
      <c r="I35" s="129"/>
      <c r="J35" s="652"/>
      <c r="K35" s="653"/>
      <c r="L35" s="670">
        <v>17270</v>
      </c>
      <c r="M35" s="832"/>
      <c r="N35" s="169" t="s">
        <v>876</v>
      </c>
      <c r="O35" s="201">
        <v>290</v>
      </c>
      <c r="P35" s="171"/>
      <c r="Q35" s="132" t="s">
        <v>877</v>
      </c>
      <c r="R35" s="132"/>
      <c r="S35" s="95"/>
      <c r="T35" s="95"/>
      <c r="U35" s="95"/>
      <c r="V35" s="95"/>
      <c r="W35" s="117"/>
      <c r="X35" s="206"/>
      <c r="Z35" s="186"/>
      <c r="AF35" s="132"/>
      <c r="AG35" s="132"/>
      <c r="AH35" s="132"/>
      <c r="AI35" s="132"/>
      <c r="AJ35" s="132"/>
      <c r="AK35" s="132"/>
      <c r="AL35" s="132"/>
    </row>
    <row r="36" spans="1:38" ht="15.75" customHeight="1">
      <c r="A36" s="117"/>
      <c r="B36" s="132"/>
      <c r="C36" s="132"/>
      <c r="D36" s="117"/>
      <c r="E36" s="132"/>
      <c r="F36" s="95"/>
      <c r="G36" s="95"/>
      <c r="H36" s="132"/>
      <c r="I36" s="129"/>
      <c r="J36" s="132"/>
      <c r="K36" s="132"/>
      <c r="L36" s="132"/>
      <c r="M36" s="132"/>
      <c r="N36" s="132"/>
      <c r="O36" s="132"/>
      <c r="P36" s="132"/>
      <c r="Q36" s="132"/>
      <c r="R36" s="117"/>
      <c r="S36" s="95"/>
      <c r="T36" s="95"/>
      <c r="U36" s="95"/>
      <c r="V36" s="95"/>
      <c r="W36" s="117"/>
      <c r="X36" s="206"/>
      <c r="Z36" s="186"/>
      <c r="AF36" s="255"/>
      <c r="AG36" s="130"/>
      <c r="AH36" s="255"/>
      <c r="AI36" s="132"/>
      <c r="AJ36" s="132"/>
      <c r="AK36" s="132"/>
      <c r="AL36" s="132"/>
    </row>
    <row r="37" spans="1:38" ht="15.75" customHeight="1">
      <c r="A37" s="132"/>
      <c r="B37" s="132"/>
      <c r="C37" s="132"/>
      <c r="D37" s="132"/>
      <c r="E37" s="117"/>
      <c r="F37" s="227"/>
      <c r="G37" s="132"/>
      <c r="H37" s="132"/>
      <c r="I37" s="129"/>
      <c r="J37" s="132"/>
      <c r="K37" s="132"/>
      <c r="L37" s="117"/>
      <c r="M37" s="117"/>
      <c r="N37" s="117"/>
      <c r="O37" s="132"/>
      <c r="P37" s="132"/>
      <c r="Q37" s="117"/>
      <c r="R37" s="117"/>
      <c r="S37" s="95"/>
      <c r="T37" s="95"/>
      <c r="U37" s="95"/>
      <c r="V37" s="95"/>
      <c r="W37" s="117"/>
      <c r="X37" s="95"/>
      <c r="Y37" s="95"/>
      <c r="Z37" s="95"/>
      <c r="AA37" s="95"/>
      <c r="AB37" s="132"/>
      <c r="AC37" s="132"/>
      <c r="AD37" s="95"/>
      <c r="AE37" s="95"/>
      <c r="AF37" s="117"/>
      <c r="AG37" s="95"/>
      <c r="AH37" s="95"/>
      <c r="AI37" s="132"/>
      <c r="AJ37" s="132"/>
      <c r="AK37" s="132"/>
      <c r="AL37" s="132"/>
    </row>
    <row r="38" spans="1:38" ht="15.75" hidden="1" customHeight="1">
      <c r="A38" s="132"/>
      <c r="B38" s="132"/>
      <c r="C38" s="132"/>
      <c r="D38" s="132"/>
      <c r="E38" s="117"/>
      <c r="F38" s="227"/>
      <c r="G38" s="132"/>
      <c r="H38" s="132"/>
      <c r="I38" s="129"/>
      <c r="J38" s="132"/>
      <c r="K38" s="132"/>
      <c r="L38" s="117"/>
      <c r="M38" s="117"/>
      <c r="N38" s="117"/>
      <c r="O38" s="132"/>
      <c r="P38" s="132"/>
      <c r="Q38" s="117"/>
      <c r="R38" s="117"/>
      <c r="S38" s="95"/>
      <c r="T38" s="95"/>
      <c r="U38" s="95"/>
      <c r="V38" s="95"/>
      <c r="W38" s="117"/>
      <c r="X38" s="95"/>
      <c r="Y38" s="95"/>
      <c r="Z38" s="95"/>
      <c r="AA38" s="95"/>
      <c r="AB38" s="132"/>
      <c r="AC38" s="132"/>
      <c r="AD38" s="95"/>
      <c r="AE38" s="95"/>
      <c r="AF38" s="117"/>
      <c r="AG38" s="95"/>
      <c r="AH38" s="95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227"/>
      <c r="G39" s="132"/>
      <c r="H39" s="132"/>
      <c r="I39" s="129"/>
      <c r="J39" s="132"/>
      <c r="K39" s="132"/>
      <c r="L39" s="117"/>
      <c r="M39" s="117"/>
      <c r="N39" s="117"/>
      <c r="O39" s="132"/>
      <c r="P39" s="132"/>
      <c r="Q39" s="117"/>
      <c r="R39" s="117"/>
      <c r="S39" s="95"/>
      <c r="T39" s="95"/>
      <c r="U39" s="95"/>
      <c r="V39" s="95"/>
      <c r="W39" s="117"/>
      <c r="X39" s="95"/>
      <c r="Y39" s="95"/>
      <c r="Z39" s="95"/>
      <c r="AA39" s="95"/>
      <c r="AB39" s="132"/>
      <c r="AC39" s="132"/>
      <c r="AD39" s="95"/>
      <c r="AE39" s="95"/>
      <c r="AF39" s="117"/>
      <c r="AG39" s="95"/>
      <c r="AH39" s="95"/>
      <c r="AI39" s="132"/>
      <c r="AJ39" s="132"/>
      <c r="AK39" s="132"/>
      <c r="AL39" s="132"/>
    </row>
    <row r="40" spans="1:38" ht="21" customHeight="1">
      <c r="A40" s="454" t="s">
        <v>1655</v>
      </c>
      <c r="B40" s="132"/>
      <c r="C40" s="132"/>
      <c r="D40" s="117"/>
      <c r="E40" s="117"/>
      <c r="F40" s="210"/>
      <c r="G40" s="194"/>
      <c r="H40" s="132"/>
      <c r="I40" s="129"/>
      <c r="J40" s="132"/>
      <c r="K40" s="132"/>
      <c r="L40" s="132"/>
      <c r="M40" s="132"/>
      <c r="N40" s="132"/>
      <c r="O40" s="132"/>
      <c r="P40" s="132"/>
      <c r="Q40" s="117"/>
      <c r="R40" s="117"/>
      <c r="S40" s="95"/>
      <c r="T40" s="95"/>
      <c r="U40" s="95"/>
      <c r="V40" s="95"/>
      <c r="W40" s="117"/>
      <c r="X40" s="226"/>
      <c r="Y40" s="226"/>
      <c r="Z40" s="95"/>
      <c r="AA40" s="95"/>
      <c r="AB40" s="132"/>
      <c r="AC40" s="132"/>
      <c r="AD40" s="95"/>
      <c r="AE40" s="95"/>
      <c r="AF40" s="117"/>
      <c r="AG40" s="226"/>
      <c r="AH40" s="226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132"/>
      <c r="AE41" s="132"/>
      <c r="AF41" s="132"/>
      <c r="AG41" s="132"/>
      <c r="AH41" s="132"/>
      <c r="AI41" s="132"/>
      <c r="AJ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132"/>
      <c r="AE42" s="132"/>
      <c r="AF42" s="132"/>
      <c r="AG42" s="132"/>
      <c r="AH42" s="132"/>
      <c r="AI42" s="132"/>
      <c r="AJ42" s="132"/>
    </row>
    <row r="43" spans="1:38" ht="15.75" customHeight="1">
      <c r="A43" s="142" t="s">
        <v>326</v>
      </c>
      <c r="AE43" s="95"/>
      <c r="AF43" s="402" t="s">
        <v>878</v>
      </c>
      <c r="AG43" s="403"/>
      <c r="AH43" s="407">
        <f>O19</f>
        <v>51595</v>
      </c>
      <c r="AI43" s="132"/>
      <c r="AJ43" s="132"/>
      <c r="AK43" s="132"/>
      <c r="AL43" s="132"/>
    </row>
    <row r="44" spans="1:38" ht="15.75" customHeight="1">
      <c r="A44" s="142" t="s">
        <v>328</v>
      </c>
      <c r="B44" s="95"/>
      <c r="C44" s="95"/>
      <c r="D44" s="95"/>
      <c r="E44" s="95"/>
      <c r="F44" s="95"/>
      <c r="G44" s="95"/>
      <c r="H44" s="95"/>
      <c r="I44" s="95"/>
      <c r="J44" s="132"/>
      <c r="K44" s="132"/>
      <c r="L44" s="132"/>
      <c r="M44" s="132"/>
      <c r="N44" s="132"/>
      <c r="O44" s="227"/>
      <c r="P44" s="132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404" t="s">
        <v>503</v>
      </c>
      <c r="AG44" s="412"/>
      <c r="AH44" s="408">
        <f>SUM(X11:X13,O24:O35,X17:X22,AG11:AG27)</f>
        <v>9510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95"/>
      <c r="AF45" s="189" t="s">
        <v>331</v>
      </c>
      <c r="AG45" s="190"/>
      <c r="AH45" s="215">
        <f>SUM(AH43:AH44)</f>
        <v>61105</v>
      </c>
      <c r="AI45" s="95"/>
      <c r="AJ45" s="95"/>
      <c r="AK45" s="95"/>
      <c r="AL45" s="95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132"/>
      <c r="K46" s="132"/>
      <c r="L46" s="132"/>
      <c r="M46" s="132"/>
      <c r="N46" s="132"/>
      <c r="O46" s="227"/>
      <c r="P46" s="132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</row>
  </sheetData>
  <sheetProtection algorithmName="SHA-512" hashValue="n9JJFbTfsKJ9NfMzu/L+H1jVyK6B+vv+DEbTZKmP3PY8JN5Z5e5GWrD+M0SVB952b0PG43bEXihxvg5ogMv7MA==" saltValue="2TWJi+3Lse9sifsDtEjRDw==" spinCount="100000" sheet="1" scenarios="1" formatCells="0" autoFilter="0"/>
  <protectedRanges>
    <protectedRange sqref="AF36:AH36" name="範囲1"/>
    <protectedRange sqref="Y34" name="範囲1_1"/>
  </protectedRanges>
  <mergeCells count="140">
    <mergeCell ref="AG20:AH20"/>
    <mergeCell ref="C14:D14"/>
    <mergeCell ref="L14:M14"/>
    <mergeCell ref="C21:D21"/>
    <mergeCell ref="L16:M16"/>
    <mergeCell ref="L15:M15"/>
    <mergeCell ref="AD21:AE21"/>
    <mergeCell ref="AD22:AE22"/>
    <mergeCell ref="U21:V21"/>
    <mergeCell ref="AB21:AC27"/>
    <mergeCell ref="S16:T16"/>
    <mergeCell ref="O17:P17"/>
    <mergeCell ref="S17:T20"/>
    <mergeCell ref="U17:V17"/>
    <mergeCell ref="AD17:AE17"/>
    <mergeCell ref="C18:D18"/>
    <mergeCell ref="J18:K18"/>
    <mergeCell ref="L18:M18"/>
    <mergeCell ref="AG23:AH23"/>
    <mergeCell ref="AG27:AH27"/>
    <mergeCell ref="L23:M23"/>
    <mergeCell ref="AG26:AH26"/>
    <mergeCell ref="O27:P27"/>
    <mergeCell ref="X18:Y18"/>
    <mergeCell ref="AK7:AL7"/>
    <mergeCell ref="AD4:AG4"/>
    <mergeCell ref="A5:C5"/>
    <mergeCell ref="D5:F5"/>
    <mergeCell ref="G5:T5"/>
    <mergeCell ref="U5:W5"/>
    <mergeCell ref="X5:Z5"/>
    <mergeCell ref="AA5:AC5"/>
    <mergeCell ref="AD5:AG5"/>
    <mergeCell ref="L6:N6"/>
    <mergeCell ref="AK5:AL5"/>
    <mergeCell ref="O6:P6"/>
    <mergeCell ref="R6:U6"/>
    <mergeCell ref="V6:W6"/>
    <mergeCell ref="X6:AA6"/>
    <mergeCell ref="AB6:AH6"/>
    <mergeCell ref="D6:F6"/>
    <mergeCell ref="G6:K6"/>
    <mergeCell ref="R7:U7"/>
    <mergeCell ref="A2:B2"/>
    <mergeCell ref="C2:G2"/>
    <mergeCell ref="J2:M2"/>
    <mergeCell ref="O2:W2"/>
    <mergeCell ref="D4:F4"/>
    <mergeCell ref="G4:T4"/>
    <mergeCell ref="U4:W4"/>
    <mergeCell ref="X4:Z4"/>
    <mergeCell ref="AA4:AC4"/>
    <mergeCell ref="S10:T10"/>
    <mergeCell ref="A7:C7"/>
    <mergeCell ref="D7:F7"/>
    <mergeCell ref="G7:K7"/>
    <mergeCell ref="V7:W7"/>
    <mergeCell ref="AD16:AE16"/>
    <mergeCell ref="AB11:AC13"/>
    <mergeCell ref="A11:B30"/>
    <mergeCell ref="AB10:AC10"/>
    <mergeCell ref="AD10:AE10"/>
    <mergeCell ref="X7:AA7"/>
    <mergeCell ref="U18:V18"/>
    <mergeCell ref="F12:G12"/>
    <mergeCell ref="L28:M28"/>
    <mergeCell ref="C29:D29"/>
    <mergeCell ref="L29:M29"/>
    <mergeCell ref="C30:D30"/>
    <mergeCell ref="A10:B10"/>
    <mergeCell ref="C10:D10"/>
    <mergeCell ref="J10:K10"/>
    <mergeCell ref="L10:M10"/>
    <mergeCell ref="AB7:AH7"/>
    <mergeCell ref="L7:N7"/>
    <mergeCell ref="O7:P7"/>
    <mergeCell ref="C12:D12"/>
    <mergeCell ref="L12:M12"/>
    <mergeCell ref="C11:D11"/>
    <mergeCell ref="C26:D26"/>
    <mergeCell ref="L30:M30"/>
    <mergeCell ref="C22:D22"/>
    <mergeCell ref="C23:D23"/>
    <mergeCell ref="J23:K23"/>
    <mergeCell ref="L26:M26"/>
    <mergeCell ref="C27:D27"/>
    <mergeCell ref="L27:M27"/>
    <mergeCell ref="C17:D17"/>
    <mergeCell ref="L17:M17"/>
    <mergeCell ref="C28:D28"/>
    <mergeCell ref="C19:D19"/>
    <mergeCell ref="C13:D13"/>
    <mergeCell ref="L13:M13"/>
    <mergeCell ref="C16:D16"/>
    <mergeCell ref="F16:G16"/>
    <mergeCell ref="C15:D15"/>
    <mergeCell ref="U16:V16"/>
    <mergeCell ref="AD25:AE25"/>
    <mergeCell ref="AD23:AE23"/>
    <mergeCell ref="C24:D24"/>
    <mergeCell ref="J24:K35"/>
    <mergeCell ref="L24:M24"/>
    <mergeCell ref="AD24:AE24"/>
    <mergeCell ref="C25:D25"/>
    <mergeCell ref="L25:M25"/>
    <mergeCell ref="L35:M35"/>
    <mergeCell ref="O30:P30"/>
    <mergeCell ref="L31:M31"/>
    <mergeCell ref="L32:M32"/>
    <mergeCell ref="L33:M33"/>
    <mergeCell ref="L34:M34"/>
    <mergeCell ref="O34:P34"/>
    <mergeCell ref="AD27:AE27"/>
    <mergeCell ref="AD26:AE26"/>
    <mergeCell ref="X22:Y22"/>
    <mergeCell ref="O16:P16"/>
    <mergeCell ref="AG24:AH24"/>
    <mergeCell ref="U22:V22"/>
    <mergeCell ref="S21:T22"/>
    <mergeCell ref="U10:V10"/>
    <mergeCell ref="U19:V19"/>
    <mergeCell ref="AD19:AE19"/>
    <mergeCell ref="C20:D20"/>
    <mergeCell ref="U20:V20"/>
    <mergeCell ref="AD20:AE20"/>
    <mergeCell ref="AD12:AE12"/>
    <mergeCell ref="L11:M11"/>
    <mergeCell ref="J11:K17"/>
    <mergeCell ref="S13:T13"/>
    <mergeCell ref="U13:V13"/>
    <mergeCell ref="AD13:AE13"/>
    <mergeCell ref="AB18:AC20"/>
    <mergeCell ref="AB14:AC17"/>
    <mergeCell ref="AD14:AE14"/>
    <mergeCell ref="AD11:AE11"/>
    <mergeCell ref="U12:V12"/>
    <mergeCell ref="S11:T12"/>
    <mergeCell ref="U11:V11"/>
    <mergeCell ref="AD18:AE18"/>
    <mergeCell ref="AD15:AE15"/>
  </mergeCells>
  <phoneticPr fontId="3"/>
  <dataValidations count="68">
    <dataValidation type="whole" errorStyle="information" allowBlank="1" showErrorMessage="1" errorTitle="定数オーバー" error="定数オーバーです。" sqref="AH21:AH22 Y19:Y21 P18 P28:P29 P31:P33 P35 Y11:Y13 AH25 AH11:AH19 Y17 P24:P26 P11:P15" xr:uid="{C77EB825-6923-4F1A-B359-050287C3249C}">
      <formula1>0</formula1>
      <formula2>O11</formula2>
    </dataValidation>
    <dataValidation allowBlank="1" showInputMessage="1" showErrorMessage="1" prompt="いずみさわ" sqref="AF12" xr:uid="{95DF1737-9154-4437-9CE4-43A88764FBBF}"/>
    <dataValidation allowBlank="1" showInputMessage="1" showErrorMessage="1" prompt="かみかまや" sqref="AF11" xr:uid="{30C3DBB5-0029-4E45-B102-234D527C25BB}"/>
    <dataValidation allowBlank="1" showInputMessage="1" showErrorMessage="1" prompt="もり" sqref="W17" xr:uid="{C68758B1-2742-4030-A080-5CB9ED24FFF0}"/>
    <dataValidation allowBlank="1" showInputMessage="1" showErrorMessage="1" prompt="おおぬま" sqref="W13" xr:uid="{2D1780F1-BF7A-4BB3-8814-5FBF935B632B}"/>
    <dataValidation allowBlank="1" showInputMessage="1" showErrorMessage="1" prompt="おしまとうべつ" sqref="W12" xr:uid="{CBE8530C-82C9-40A8-AF15-9460099D6B14}"/>
    <dataValidation allowBlank="1" showInputMessage="1" showErrorMessage="1" prompt="うすじり" sqref="N25" xr:uid="{1794A20F-F19E-41EF-87BD-76C122F9C8AB}"/>
    <dataValidation allowBlank="1" showInputMessage="1" showErrorMessage="1" prompt="かめお" sqref="N24" xr:uid="{0B351F9B-A532-4002-A92D-6A0A306D5A6F}"/>
    <dataValidation allowBlank="1" showInputMessage="1" showErrorMessage="1" prompt="ななえ" sqref="N18" xr:uid="{EA507591-C153-4EEC-AF75-9051CDACEDBE}"/>
    <dataValidation allowBlank="1" showInputMessage="1" showErrorMessage="1" prompt="ちよだ" sqref="N17" xr:uid="{BCFBEF76-674B-43E3-B019-27B8FC2084D6}"/>
    <dataValidation allowBlank="1" showInputMessage="1" showErrorMessage="1" prompt="ひがしまえ" sqref="N16" xr:uid="{80B8D0F4-FAC0-4955-9C94-46C8B0548B42}"/>
    <dataValidation allowBlank="1" showInputMessage="1" showErrorMessage="1" prompt="おおの" sqref="N14" xr:uid="{641EE06C-D204-4B82-9821-6796A7F2E84A}"/>
    <dataValidation allowBlank="1" showInputMessage="1" showErrorMessage="1" prompt="ななえはま" sqref="N13" xr:uid="{BAF1A509-F094-4FAF-9466-06022C912F47}"/>
    <dataValidation allowBlank="1" showInputMessage="1" showErrorMessage="1" prompt="くねべつ" sqref="N12" xr:uid="{8F2D1BD6-B149-44B2-B0B1-007F4374D02B}"/>
    <dataValidation allowBlank="1" showInputMessage="1" showErrorMessage="1" prompt="かみいそ" sqref="N11" xr:uid="{3DF169ED-5334-4C3F-87D9-2B5EA20ABE6B}"/>
    <dataValidation allowBlank="1" showInputMessage="1" showErrorMessage="1" prompt="もへじ" sqref="W11" xr:uid="{5B2A5310-9998-48B5-91F9-D91B97CCD199}"/>
    <dataValidation allowBlank="1" showInputMessage="1" showErrorMessage="1" prompt="えさん" sqref="N31" xr:uid="{632BB00A-0B09-44BA-A089-656029A4D562}"/>
    <dataValidation allowBlank="1" showInputMessage="1" showErrorMessage="1" prompt="こぶい" sqref="N30" xr:uid="{7033B044-4A4B-4377-8279-23289BF1FAD7}"/>
    <dataValidation allowBlank="1" showInputMessage="1" showErrorMessage="1" prompt="しりきしない" sqref="N29" xr:uid="{242E1BE1-27DA-4CCC-92C0-CC00D48030C5}"/>
    <dataValidation allowBlank="1" showInputMessage="1" showErrorMessage="1" prompt="とどほっけ" sqref="N28" xr:uid="{C8BDBE7C-4C4A-4B5E-9993-BFB007F35348}"/>
    <dataValidation allowBlank="1" showInputMessage="1" showErrorMessage="1" prompt="ふるべ" sqref="N27" xr:uid="{A7B1150F-83E8-410A-933E-4F33DB3CEA4D}"/>
    <dataValidation allowBlank="1" showInputMessage="1" showErrorMessage="1" prompt="きなおし" sqref="N26" xr:uid="{F232359A-1BE0-419D-9734-C259DFA36E9F}"/>
    <dataValidation allowBlank="1" showInputMessage="1" showErrorMessage="1" prompt="いちのわたり" sqref="N15" xr:uid="{0ED6561C-657E-4EF1-916D-24DC93F8AD9C}"/>
    <dataValidation allowBlank="1" showInputMessage="1" showErrorMessage="1" prompt="おおてまち" sqref="E12" xr:uid="{18978CCA-F654-459E-8C89-725965FF4C03}"/>
    <dataValidation allowBlank="1" showInputMessage="1" showErrorMessage="1" prompt="あさひ" sqref="E11" xr:uid="{1D751152-B067-4069-B920-5884EDF932E8}"/>
    <dataValidation allowBlank="1" showInputMessage="1" showErrorMessage="1" prompt="ちよがだい" sqref="E15" xr:uid="{DF7405EE-C6EE-4C1A-BC2E-AE0656D0311A}"/>
    <dataValidation allowBlank="1" showInputMessage="1" showErrorMessage="1" prompt="かめだ" sqref="E14" xr:uid="{F6C68908-09A1-4AA1-9402-56C4B56AA87F}"/>
    <dataValidation allowBlank="1" showInputMessage="1" showErrorMessage="1" prompt="しんかわ" sqref="E13" xr:uid="{C335F364-E9B2-48E5-B8AF-DC7470831E6B}"/>
    <dataValidation allowBlank="1" showInputMessage="1" showErrorMessage="1" prompt="ときとう" sqref="E16" xr:uid="{DB58E87C-780A-4C82-92A3-7DB092CECA6E}"/>
    <dataValidation allowBlank="1" showInputMessage="1" showErrorMessage="1" prompt="とい" sqref="N35" xr:uid="{5CF23AF8-15F0-426A-977D-5A5F09BFC7B1}"/>
    <dataValidation allowBlank="1" showInputMessage="1" showErrorMessage="1" prompt="しおくび" sqref="N34" xr:uid="{F968DC11-5F69-4789-A36F-C446FFE68C9F}"/>
    <dataValidation allowBlank="1" showInputMessage="1" showErrorMessage="1" prompt="しもかまや" sqref="N33" xr:uid="{4AF6FAC4-441F-4E1E-91EE-44F241B624C1}"/>
    <dataValidation allowBlank="1" showInputMessage="1" showErrorMessage="1" prompt="おやす" sqref="N32" xr:uid="{D074CCDC-1258-42D0-8555-EE718AEDF872}"/>
    <dataValidation allowBlank="1" showInputMessage="1" showErrorMessage="1" prompt="ぜにがめ" sqref="E30" xr:uid="{264DCE1C-9A64-457B-A3B2-8164E81E7765}"/>
    <dataValidation allowBlank="1" showInputMessage="1" showErrorMessage="1" prompt="ききょう" sqref="E29" xr:uid="{30711AE5-D996-477E-BFE8-5987A1E02CF2}"/>
    <dataValidation allowBlank="1" showInputMessage="1" showErrorMessage="1" prompt="みなと" sqref="E28" xr:uid="{BF3D91A7-1A5B-4A22-854E-B3ED1C3179D6}"/>
    <dataValidation allowBlank="1" showInputMessage="1" showErrorMessage="1" prompt="あさひおか" sqref="E27" xr:uid="{5BB9D713-FF2E-4BEE-89C2-9ED79A7021B2}"/>
    <dataValidation allowBlank="1" showInputMessage="1" showErrorMessage="1" prompt="きたみはら" sqref="E26" xr:uid="{8B1AD17F-E194-4A60-B487-CA9CEF70C89D}"/>
    <dataValidation allowBlank="1" showInputMessage="1" showErrorMessage="1" prompt="かみやま" sqref="E25" xr:uid="{F30D4DE1-23D5-43CF-88F0-57A8CBBA4347}"/>
    <dataValidation allowBlank="1" showInputMessage="1" showErrorMessage="1" prompt="ほんどおり" sqref="E24" xr:uid="{B9E6CCED-2662-4CE5-9ACD-165BAAA60225}"/>
    <dataValidation allowBlank="1" showInputMessage="1" showErrorMessage="1" prompt="ひがしとみおか" sqref="E23" xr:uid="{5243C620-D7BD-483B-8769-7F474903877D}"/>
    <dataValidation allowBlank="1" showInputMessage="1" showErrorMessage="1" prompt="とみおか" sqref="E22" xr:uid="{9333AE07-CD67-4CB2-9A6A-CAFDA6AEB07E}"/>
    <dataValidation allowBlank="1" showInputMessage="1" showErrorMessage="1" prompt="ふかぼり" sqref="E21" xr:uid="{DDDB652F-0F53-4AAB-8B01-8675EDB634C3}"/>
    <dataValidation allowBlank="1" showInputMessage="1" showErrorMessage="1" prompt="ひよし" sqref="E20" xr:uid="{0568F49A-581B-4868-9410-8817E67FF1D2}"/>
    <dataValidation allowBlank="1" showInputMessage="1" showErrorMessage="1" prompt="うえの" sqref="E19" xr:uid="{4D0BD786-1EB9-4E5A-88A9-FB587E75EA67}"/>
    <dataValidation allowBlank="1" showInputMessage="1" showErrorMessage="1" prompt="ゆのかわ" sqref="E18" xr:uid="{1F86FB9D-DBAA-4C4F-B36A-3CAD425C8D61}"/>
    <dataValidation allowBlank="1" showInputMessage="1" showErrorMessage="1" prompt="ほんちょう" sqref="E17" xr:uid="{B83F854C-97DB-4C14-87C9-66639CD99EC5}"/>
    <dataValidation allowBlank="1" showInputMessage="1" showErrorMessage="1" prompt="しかべ" sqref="W21" xr:uid="{9AABD323-727C-4A51-A829-47BF726C3694}"/>
    <dataValidation allowBlank="1" showInputMessage="1" showErrorMessage="1" prompt="さわら" sqref="W19" xr:uid="{59062457-77EF-4DC0-B4E4-F72B5836BD69}"/>
    <dataValidation allowBlank="1" showInputMessage="1" showErrorMessage="1" prompt="かかりま" sqref="W20" xr:uid="{EEA454D8-37AD-4CCA-AD07-2090EAB3EC76}"/>
    <dataValidation allowBlank="1" showInputMessage="1" showErrorMessage="1" prompt="にごりかわ" sqref="W18" xr:uid="{CFE43050-C04B-407A-86BF-31444332DE8D}"/>
    <dataValidation allowBlank="1" showInputMessage="1" showErrorMessage="1" prompt="こたにいし" sqref="AF16" xr:uid="{F39D2044-B31C-42B0-A677-AE19E92BDB46}"/>
    <dataValidation allowBlank="1" showInputMessage="1" showErrorMessage="1" prompt="わきもと" sqref="AF15" xr:uid="{20BB2200-9FA1-4975-92EE-C28ED7C9AC54}"/>
    <dataValidation allowBlank="1" showInputMessage="1" showErrorMessage="1" prompt="しりうち" sqref="AF14" xr:uid="{DC89A858-70E6-4632-97E2-B63A2E761EA8}"/>
    <dataValidation allowBlank="1" showInputMessage="1" showErrorMessage="1" prompt="きこない" sqref="AF13" xr:uid="{619A9905-2DE9-4300-88AC-F6C3D131C73F}"/>
    <dataValidation allowBlank="1" showInputMessage="1" showErrorMessage="1" prompt="はらぐち" sqref="AF27" xr:uid="{93ECF261-6020-413D-8F61-6065A4956D5A}"/>
    <dataValidation allowBlank="1" showInputMessage="1" showErrorMessage="1" prompt="きよべ" sqref="AF25" xr:uid="{3B0B2F02-78BA-4990-A353-DD318B3EB605}"/>
    <dataValidation allowBlank="1" showInputMessage="1" showErrorMessage="1" prompt="あかがみ" sqref="AF24" xr:uid="{ECDECDFD-39C8-4DD8-AE4A-090C7A2DE645}"/>
    <dataValidation allowBlank="1" showInputMessage="1" showErrorMessage="1" prompt="たてはま" sqref="AF23" xr:uid="{BA4D4718-DCA5-4636-8611-D57A2B3D5EEE}"/>
    <dataValidation allowBlank="1" showInputMessage="1" showErrorMessage="1" prompt="まつまえ" sqref="AF22" xr:uid="{26C5028E-5388-4661-9A05-F62199401316}"/>
    <dataValidation allowBlank="1" showInputMessage="1" showErrorMessage="1" prompt="しらかみ" sqref="AF21" xr:uid="{83181416-04DF-406B-8418-318B261A2915}"/>
    <dataValidation allowBlank="1" showInputMessage="1" showErrorMessage="1" prompt="よしおか" sqref="AF20" xr:uid="{C72F5573-FB5C-403C-A377-77C24008C2BD}"/>
    <dataValidation allowBlank="1" showInputMessage="1" showErrorMessage="1" prompt="せんげん" sqref="AF19" xr:uid="{842954CC-551A-42F4-A152-D5A5655D0568}"/>
    <dataValidation allowBlank="1" showInputMessage="1" showErrorMessage="1" prompt="ふくしま" sqref="AF18" xr:uid="{6C23F71B-C584-4825-94D0-AA38327220AC}"/>
    <dataValidation allowBlank="1" showInputMessage="1" showErrorMessage="1" prompt="ゆのさと" sqref="AF17" xr:uid="{391C64AD-7D77-42FA-A902-31791F0E8D3A}"/>
    <dataValidation allowBlank="1" showInputMessage="1" showErrorMessage="1" prompt="えら" sqref="AF26" xr:uid="{DD660EC1-598C-4FB0-B674-06A01CF28C8A}"/>
    <dataValidation type="whole" errorStyle="information" allowBlank="1" showErrorMessage="1" errorTitle="定数オーバー" error="定数オーバーです。" prompt="_x000a_" sqref="G17:G30 G11 G13:G15" xr:uid="{C6020850-0DA7-4FD9-ADD0-4B8430106DA2}">
      <formula1>0</formula1>
      <formula2>F11</formula2>
    </dataValidation>
    <dataValidation allowBlank="1" showInputMessage="1" showErrorMessage="1" prompt="まいにちしかべ" sqref="W22" xr:uid="{8CEA558F-5F87-4926-BCE7-5A94E9454CCC}"/>
  </dataValidations>
  <hyperlinks>
    <hyperlink ref="AK5" location="表紙!A1" display="表紙へ戻る" xr:uid="{4B6918A7-E18A-4301-84F3-E26A97C4EDCA}"/>
    <hyperlink ref="AK7:AL7" location="変更履歴!A1" display="変更履歴へ" xr:uid="{E810722C-F8C2-4895-88A3-81F45ACFA47F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9" orientation="landscape" cellComments="asDisplaye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165A-7211-4BCB-B47F-2E676595922A}">
  <sheetPr>
    <pageSetUpPr fitToPage="1"/>
  </sheetPr>
  <dimension ref="A1:AM47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9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9" ht="18" customHeight="1">
      <c r="A2" s="540">
        <v>6</v>
      </c>
      <c r="B2" s="541"/>
      <c r="C2" s="542" t="s">
        <v>879</v>
      </c>
      <c r="D2" s="543"/>
      <c r="E2" s="543"/>
      <c r="F2" s="543"/>
      <c r="G2" s="543"/>
      <c r="H2" s="151"/>
      <c r="I2" s="95"/>
      <c r="J2" s="544">
        <v>46082</v>
      </c>
      <c r="K2" s="544"/>
      <c r="L2" s="544"/>
      <c r="M2" s="544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9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9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9" ht="24.75" customHeight="1" thickBot="1">
      <c r="A5" s="867" t="str">
        <f>IF(OR(AF30="○",AF32="○"),"～","")</f>
        <v/>
      </c>
      <c r="B5" s="868"/>
      <c r="C5" s="869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9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80"/>
      <c r="M6" s="681"/>
      <c r="N6" s="681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9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SUM(O7)</f>
        <v>0</v>
      </c>
      <c r="H7" s="598"/>
      <c r="I7" s="598"/>
      <c r="J7" s="598"/>
      <c r="K7" s="599"/>
      <c r="L7" s="759"/>
      <c r="M7" s="872"/>
      <c r="N7" s="760"/>
      <c r="O7" s="763">
        <f>SUM(G11:G19,G27:G32,P11:P21,Y11:Y33,AH11:AH23)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9" ht="15" hidden="1" customHeight="1">
      <c r="A8" s="114"/>
      <c r="B8" s="114"/>
      <c r="C8" s="95"/>
      <c r="D8" s="115"/>
      <c r="E8" s="115"/>
      <c r="F8" s="115"/>
      <c r="G8" s="115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9" ht="15.75" customHeight="1">
      <c r="A9" s="156" t="s">
        <v>880</v>
      </c>
      <c r="B9" s="117"/>
      <c r="C9" s="117"/>
      <c r="D9" s="117"/>
      <c r="E9" s="117"/>
      <c r="F9" s="192"/>
      <c r="G9" s="156"/>
      <c r="H9" s="117"/>
      <c r="I9" s="117"/>
      <c r="J9" s="156" t="s">
        <v>881</v>
      </c>
      <c r="K9" s="156"/>
      <c r="L9" s="156"/>
      <c r="M9" s="156"/>
      <c r="N9" s="156"/>
      <c r="O9" s="117"/>
      <c r="P9" s="117"/>
      <c r="Q9" s="117"/>
      <c r="R9" s="117"/>
      <c r="S9" s="156" t="s">
        <v>882</v>
      </c>
      <c r="T9" s="117"/>
      <c r="U9" s="117"/>
      <c r="V9" s="117"/>
      <c r="W9" s="117"/>
      <c r="X9" s="192"/>
      <c r="Y9" s="156"/>
      <c r="Z9" s="117"/>
      <c r="AA9" s="117"/>
      <c r="AB9" s="156" t="s">
        <v>883</v>
      </c>
      <c r="AC9" s="117"/>
      <c r="AD9" s="117"/>
      <c r="AE9" s="117"/>
      <c r="AF9" s="117"/>
      <c r="AG9" s="192"/>
      <c r="AH9" s="117"/>
      <c r="AI9" s="132"/>
      <c r="AJ9" s="132"/>
      <c r="AK9" s="132"/>
      <c r="AL9" s="132"/>
    </row>
    <row r="10" spans="1:39" ht="15.75" customHeight="1">
      <c r="A10" s="686" t="s">
        <v>340</v>
      </c>
      <c r="B10" s="687"/>
      <c r="C10" s="701" t="s">
        <v>4</v>
      </c>
      <c r="D10" s="687"/>
      <c r="E10" s="159" t="s">
        <v>112</v>
      </c>
      <c r="F10" s="162" t="s">
        <v>341</v>
      </c>
      <c r="G10" s="163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343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231" t="s">
        <v>112</v>
      </c>
      <c r="X10" s="162" t="s">
        <v>341</v>
      </c>
      <c r="Y10" s="163" t="s">
        <v>114</v>
      </c>
      <c r="Z10" s="132"/>
      <c r="AA10" s="117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256"/>
      <c r="AJ10" s="132"/>
      <c r="AK10" s="117"/>
      <c r="AL10" s="117"/>
    </row>
    <row r="11" spans="1:39" ht="15.75" customHeight="1">
      <c r="A11" s="656" t="s">
        <v>884</v>
      </c>
      <c r="B11" s="657"/>
      <c r="C11" s="654">
        <v>14040</v>
      </c>
      <c r="D11" s="660"/>
      <c r="E11" s="320" t="s">
        <v>885</v>
      </c>
      <c r="F11" s="239">
        <v>1670</v>
      </c>
      <c r="G11" s="167"/>
      <c r="H11" s="194" t="s">
        <v>886</v>
      </c>
      <c r="I11" s="200"/>
      <c r="J11" s="656" t="s">
        <v>887</v>
      </c>
      <c r="K11" s="657"/>
      <c r="L11" s="654">
        <v>14160</v>
      </c>
      <c r="M11" s="660"/>
      <c r="N11" s="320" t="s">
        <v>888</v>
      </c>
      <c r="O11" s="239">
        <v>1850</v>
      </c>
      <c r="P11" s="234"/>
      <c r="Q11" s="194" t="s">
        <v>889</v>
      </c>
      <c r="R11" s="132"/>
      <c r="S11" s="356"/>
      <c r="T11" s="357"/>
      <c r="U11" s="862">
        <v>14110</v>
      </c>
      <c r="V11" s="863"/>
      <c r="W11" s="320" t="s">
        <v>890</v>
      </c>
      <c r="X11" s="239">
        <v>520</v>
      </c>
      <c r="Y11" s="234"/>
      <c r="Z11" s="257" t="s">
        <v>891</v>
      </c>
      <c r="AA11" s="258"/>
      <c r="AB11" s="656" t="s">
        <v>892</v>
      </c>
      <c r="AC11" s="657"/>
      <c r="AD11" s="859">
        <v>16410</v>
      </c>
      <c r="AE11" s="860"/>
      <c r="AF11" s="385" t="s">
        <v>893</v>
      </c>
      <c r="AG11" s="850" t="s">
        <v>894</v>
      </c>
      <c r="AH11" s="851"/>
      <c r="AI11" s="259" t="s">
        <v>895</v>
      </c>
      <c r="AJ11" s="132"/>
      <c r="AK11" s="117"/>
      <c r="AL11" s="181"/>
    </row>
    <row r="12" spans="1:39" ht="15.75" customHeight="1" thickBot="1">
      <c r="A12" s="650"/>
      <c r="B12" s="651"/>
      <c r="C12" s="646">
        <v>14050</v>
      </c>
      <c r="D12" s="709"/>
      <c r="E12" s="126" t="s">
        <v>896</v>
      </c>
      <c r="F12" s="123">
        <v>890</v>
      </c>
      <c r="G12" s="167"/>
      <c r="H12" s="194" t="s">
        <v>897</v>
      </c>
      <c r="I12" s="200"/>
      <c r="J12" s="772" t="s">
        <v>898</v>
      </c>
      <c r="K12" s="779"/>
      <c r="L12" s="646">
        <v>14150</v>
      </c>
      <c r="M12" s="647"/>
      <c r="N12" s="126" t="s">
        <v>899</v>
      </c>
      <c r="O12" s="195">
        <v>1405</v>
      </c>
      <c r="P12" s="167"/>
      <c r="Q12" s="194" t="s">
        <v>900</v>
      </c>
      <c r="R12" s="132"/>
      <c r="S12" s="339"/>
      <c r="T12" s="340"/>
      <c r="U12" s="672">
        <v>16010</v>
      </c>
      <c r="V12" s="865"/>
      <c r="W12" s="260" t="s">
        <v>901</v>
      </c>
      <c r="X12" s="193">
        <v>1475</v>
      </c>
      <c r="Y12" s="166"/>
      <c r="Z12" s="132" t="s">
        <v>902</v>
      </c>
      <c r="AA12" s="132"/>
      <c r="AB12" s="650"/>
      <c r="AC12" s="651"/>
      <c r="AD12" s="852">
        <v>16420</v>
      </c>
      <c r="AE12" s="853"/>
      <c r="AF12" s="126" t="s">
        <v>903</v>
      </c>
      <c r="AG12" s="193">
        <v>140</v>
      </c>
      <c r="AH12" s="167"/>
      <c r="AI12" s="259" t="s">
        <v>904</v>
      </c>
      <c r="AJ12" s="132"/>
      <c r="AK12" s="117"/>
      <c r="AL12" s="181"/>
    </row>
    <row r="13" spans="1:39" ht="15.75" customHeight="1" thickBot="1">
      <c r="A13" s="772" t="s">
        <v>905</v>
      </c>
      <c r="B13" s="779"/>
      <c r="C13" s="646">
        <v>14020</v>
      </c>
      <c r="D13" s="709"/>
      <c r="E13" s="126" t="s">
        <v>906</v>
      </c>
      <c r="F13" s="391">
        <v>230</v>
      </c>
      <c r="G13" s="167"/>
      <c r="H13" s="194" t="s">
        <v>907</v>
      </c>
      <c r="I13" s="200"/>
      <c r="J13" s="772" t="s">
        <v>908</v>
      </c>
      <c r="K13" s="779"/>
      <c r="L13" s="646">
        <v>14170</v>
      </c>
      <c r="M13" s="647"/>
      <c r="N13" s="126" t="s">
        <v>909</v>
      </c>
      <c r="O13" s="195">
        <v>2895</v>
      </c>
      <c r="P13" s="167"/>
      <c r="Q13" s="194" t="s">
        <v>910</v>
      </c>
      <c r="R13" s="132"/>
      <c r="S13" s="339"/>
      <c r="T13" s="340"/>
      <c r="U13" s="646">
        <v>16020</v>
      </c>
      <c r="V13" s="861"/>
      <c r="W13" s="261" t="s">
        <v>911</v>
      </c>
      <c r="X13" s="262">
        <v>4545</v>
      </c>
      <c r="Y13" s="167"/>
      <c r="Z13" s="132" t="s">
        <v>912</v>
      </c>
      <c r="AA13" s="132"/>
      <c r="AB13" s="650"/>
      <c r="AC13" s="651"/>
      <c r="AD13" s="664">
        <v>16430</v>
      </c>
      <c r="AE13" s="757"/>
      <c r="AF13" s="360" t="s">
        <v>913</v>
      </c>
      <c r="AG13" s="777" t="s">
        <v>894</v>
      </c>
      <c r="AH13" s="778"/>
      <c r="AI13" s="259"/>
      <c r="AJ13" s="132"/>
      <c r="AK13" s="117"/>
      <c r="AL13" s="181"/>
    </row>
    <row r="14" spans="1:39" ht="15.75" customHeight="1" thickBot="1">
      <c r="A14" s="650"/>
      <c r="B14" s="651"/>
      <c r="C14" s="661">
        <v>14021</v>
      </c>
      <c r="D14" s="662"/>
      <c r="E14" s="376" t="s">
        <v>914</v>
      </c>
      <c r="F14" s="777" t="s">
        <v>925</v>
      </c>
      <c r="G14" s="778"/>
      <c r="H14" s="194" t="s">
        <v>915</v>
      </c>
      <c r="I14" s="200"/>
      <c r="J14" s="772" t="s">
        <v>916</v>
      </c>
      <c r="K14" s="779"/>
      <c r="L14" s="664">
        <v>14190</v>
      </c>
      <c r="M14" s="757"/>
      <c r="N14" s="134" t="s">
        <v>917</v>
      </c>
      <c r="O14" s="777" t="s">
        <v>918</v>
      </c>
      <c r="P14" s="778"/>
      <c r="Q14" s="194"/>
      <c r="R14" s="132"/>
      <c r="S14" s="650" t="s">
        <v>919</v>
      </c>
      <c r="T14" s="651"/>
      <c r="U14" s="646">
        <v>16030</v>
      </c>
      <c r="V14" s="861"/>
      <c r="W14" s="261" t="s">
        <v>920</v>
      </c>
      <c r="X14" s="262">
        <v>2030</v>
      </c>
      <c r="Y14" s="167"/>
      <c r="Z14" s="132" t="s">
        <v>921</v>
      </c>
      <c r="AA14" s="132"/>
      <c r="AB14" s="650"/>
      <c r="AC14" s="651"/>
      <c r="AD14" s="852">
        <v>16440</v>
      </c>
      <c r="AE14" s="853"/>
      <c r="AF14" s="176" t="s">
        <v>922</v>
      </c>
      <c r="AG14" s="193">
        <v>4455</v>
      </c>
      <c r="AH14" s="167"/>
      <c r="AI14" s="259" t="s">
        <v>923</v>
      </c>
      <c r="AJ14" s="132"/>
      <c r="AK14" s="117"/>
      <c r="AL14" s="181"/>
    </row>
    <row r="15" spans="1:39" ht="15.75" customHeight="1" thickBot="1">
      <c r="A15" s="650"/>
      <c r="B15" s="651"/>
      <c r="C15" s="664">
        <v>14030</v>
      </c>
      <c r="D15" s="757"/>
      <c r="E15" s="134" t="s">
        <v>924</v>
      </c>
      <c r="F15" s="777" t="s">
        <v>925</v>
      </c>
      <c r="G15" s="778"/>
      <c r="H15" s="194" t="s">
        <v>926</v>
      </c>
      <c r="I15" s="200"/>
      <c r="J15" s="650"/>
      <c r="K15" s="651"/>
      <c r="L15" s="646">
        <v>14200</v>
      </c>
      <c r="M15" s="647"/>
      <c r="N15" s="126" t="s">
        <v>927</v>
      </c>
      <c r="O15" s="195">
        <v>385</v>
      </c>
      <c r="P15" s="167"/>
      <c r="Q15" s="194" t="s">
        <v>928</v>
      </c>
      <c r="R15" s="132"/>
      <c r="S15" s="650" t="s">
        <v>929</v>
      </c>
      <c r="T15" s="651"/>
      <c r="U15" s="873">
        <v>16040</v>
      </c>
      <c r="V15" s="874"/>
      <c r="W15" s="263" t="s">
        <v>930</v>
      </c>
      <c r="X15" s="264">
        <v>3440</v>
      </c>
      <c r="Y15" s="167"/>
      <c r="Z15" s="132" t="s">
        <v>931</v>
      </c>
      <c r="AA15" s="132"/>
      <c r="AB15" s="772" t="s">
        <v>932</v>
      </c>
      <c r="AC15" s="779"/>
      <c r="AD15" s="852">
        <v>16450</v>
      </c>
      <c r="AE15" s="853"/>
      <c r="AF15" s="126" t="s">
        <v>933</v>
      </c>
      <c r="AG15" s="193">
        <v>795</v>
      </c>
      <c r="AH15" s="167"/>
      <c r="AI15" s="259" t="s">
        <v>934</v>
      </c>
      <c r="AJ15" s="132"/>
      <c r="AK15" s="117"/>
      <c r="AL15" s="132"/>
    </row>
    <row r="16" spans="1:39" ht="15.75" customHeight="1" thickBot="1">
      <c r="A16" s="650"/>
      <c r="B16" s="651"/>
      <c r="C16" s="646">
        <v>16380</v>
      </c>
      <c r="D16" s="709"/>
      <c r="E16" s="126" t="s">
        <v>935</v>
      </c>
      <c r="F16" s="391">
        <v>205</v>
      </c>
      <c r="G16" s="167"/>
      <c r="H16" s="194" t="s">
        <v>936</v>
      </c>
      <c r="I16" s="200"/>
      <c r="J16" s="650"/>
      <c r="K16" s="651"/>
      <c r="L16" s="646">
        <v>14210</v>
      </c>
      <c r="M16" s="647"/>
      <c r="N16" s="126" t="s">
        <v>937</v>
      </c>
      <c r="O16" s="195">
        <v>75</v>
      </c>
      <c r="P16" s="167"/>
      <c r="Q16" s="194" t="s">
        <v>938</v>
      </c>
      <c r="R16" s="132"/>
      <c r="S16" s="650" t="s">
        <v>939</v>
      </c>
      <c r="T16" s="856"/>
      <c r="U16" s="857">
        <v>16050</v>
      </c>
      <c r="V16" s="858"/>
      <c r="W16" s="265" t="s">
        <v>940</v>
      </c>
      <c r="X16" s="266">
        <v>820</v>
      </c>
      <c r="Y16" s="267"/>
      <c r="Z16" s="132" t="s">
        <v>941</v>
      </c>
      <c r="AA16" s="132"/>
      <c r="AB16" s="772" t="s">
        <v>942</v>
      </c>
      <c r="AC16" s="779"/>
      <c r="AD16" s="852">
        <v>16460</v>
      </c>
      <c r="AE16" s="853"/>
      <c r="AF16" s="126" t="s">
        <v>943</v>
      </c>
      <c r="AG16" s="193">
        <v>585</v>
      </c>
      <c r="AH16" s="167"/>
      <c r="AI16" s="257" t="s">
        <v>944</v>
      </c>
      <c r="AJ16" s="132"/>
      <c r="AK16" s="117"/>
      <c r="AL16" s="117"/>
      <c r="AM16" s="117"/>
    </row>
    <row r="17" spans="1:39" ht="15.75" customHeight="1">
      <c r="A17" s="650"/>
      <c r="B17" s="651"/>
      <c r="C17" s="646">
        <v>16382</v>
      </c>
      <c r="D17" s="740"/>
      <c r="E17" s="196" t="s">
        <v>945</v>
      </c>
      <c r="F17" s="195">
        <v>20</v>
      </c>
      <c r="G17" s="167"/>
      <c r="H17" s="194" t="s">
        <v>946</v>
      </c>
      <c r="I17" s="200"/>
      <c r="J17" s="772" t="s">
        <v>947</v>
      </c>
      <c r="K17" s="779"/>
      <c r="L17" s="646">
        <v>14070</v>
      </c>
      <c r="M17" s="647"/>
      <c r="N17" s="126" t="s">
        <v>948</v>
      </c>
      <c r="O17" s="195">
        <v>1350</v>
      </c>
      <c r="P17" s="167"/>
      <c r="Q17" s="194" t="s">
        <v>949</v>
      </c>
      <c r="R17" s="132"/>
      <c r="S17" s="339"/>
      <c r="T17" s="340"/>
      <c r="U17" s="875">
        <v>14130</v>
      </c>
      <c r="V17" s="876"/>
      <c r="W17" s="196" t="s">
        <v>950</v>
      </c>
      <c r="X17" s="195">
        <v>25</v>
      </c>
      <c r="Y17" s="167"/>
      <c r="Z17" s="132" t="s">
        <v>951</v>
      </c>
      <c r="AA17" s="132"/>
      <c r="AB17" s="772" t="s">
        <v>952</v>
      </c>
      <c r="AC17" s="779"/>
      <c r="AD17" s="852">
        <v>16470</v>
      </c>
      <c r="AE17" s="853"/>
      <c r="AF17" s="126" t="s">
        <v>1710</v>
      </c>
      <c r="AG17" s="195">
        <v>430</v>
      </c>
      <c r="AH17" s="167"/>
      <c r="AI17" s="259" t="s">
        <v>953</v>
      </c>
      <c r="AJ17" s="132"/>
      <c r="AK17" s="117"/>
      <c r="AL17" s="117"/>
      <c r="AM17" s="117"/>
    </row>
    <row r="18" spans="1:39" ht="15.75" customHeight="1">
      <c r="A18" s="650"/>
      <c r="B18" s="651"/>
      <c r="C18" s="664">
        <v>16385</v>
      </c>
      <c r="D18" s="877"/>
      <c r="E18" s="134" t="s">
        <v>954</v>
      </c>
      <c r="F18" s="784" t="s">
        <v>1704</v>
      </c>
      <c r="G18" s="785"/>
      <c r="H18" s="194" t="s">
        <v>955</v>
      </c>
      <c r="I18" s="200"/>
      <c r="J18" s="650"/>
      <c r="K18" s="651"/>
      <c r="L18" s="664">
        <v>14090</v>
      </c>
      <c r="M18" s="757"/>
      <c r="N18" s="183" t="s">
        <v>956</v>
      </c>
      <c r="O18" s="777" t="s">
        <v>957</v>
      </c>
      <c r="P18" s="778"/>
      <c r="Q18" s="194"/>
      <c r="R18" s="132"/>
      <c r="S18" s="339"/>
      <c r="T18" s="340"/>
      <c r="U18" s="646">
        <v>14140</v>
      </c>
      <c r="V18" s="713"/>
      <c r="W18" s="137" t="s">
        <v>958</v>
      </c>
      <c r="X18" s="216">
        <v>1160</v>
      </c>
      <c r="Y18" s="184"/>
      <c r="Z18" s="132" t="s">
        <v>959</v>
      </c>
      <c r="AA18" s="132"/>
      <c r="AB18" s="650"/>
      <c r="AC18" s="651"/>
      <c r="AD18" s="661">
        <v>16480</v>
      </c>
      <c r="AE18" s="662"/>
      <c r="AF18" s="354" t="s">
        <v>960</v>
      </c>
      <c r="AG18" s="854" t="s">
        <v>1737</v>
      </c>
      <c r="AH18" s="855"/>
      <c r="AI18" s="259" t="s">
        <v>961</v>
      </c>
      <c r="AJ18" s="132"/>
      <c r="AK18" s="117"/>
    </row>
    <row r="19" spans="1:39" ht="15.75" customHeight="1">
      <c r="A19" s="652"/>
      <c r="B19" s="653"/>
      <c r="C19" s="824">
        <v>16386</v>
      </c>
      <c r="D19" s="825"/>
      <c r="E19" s="250" t="s">
        <v>962</v>
      </c>
      <c r="F19" s="777" t="s">
        <v>963</v>
      </c>
      <c r="G19" s="778"/>
      <c r="H19" s="194" t="s">
        <v>964</v>
      </c>
      <c r="I19" s="200"/>
      <c r="J19" s="650"/>
      <c r="K19" s="651"/>
      <c r="L19" s="664">
        <v>14220</v>
      </c>
      <c r="M19" s="676"/>
      <c r="N19" s="183" t="s">
        <v>965</v>
      </c>
      <c r="O19" s="777" t="s">
        <v>957</v>
      </c>
      <c r="P19" s="778"/>
      <c r="Q19" s="194"/>
      <c r="R19" s="258"/>
      <c r="S19" s="878" t="s">
        <v>966</v>
      </c>
      <c r="T19" s="870"/>
      <c r="U19" s="852">
        <v>16070</v>
      </c>
      <c r="V19" s="871"/>
      <c r="W19" s="126" t="s">
        <v>967</v>
      </c>
      <c r="X19" s="195">
        <v>1540</v>
      </c>
      <c r="Y19" s="167"/>
      <c r="Z19" s="132" t="s">
        <v>968</v>
      </c>
      <c r="AA19" s="132"/>
      <c r="AB19" s="788" t="s">
        <v>969</v>
      </c>
      <c r="AC19" s="870"/>
      <c r="AD19" s="852">
        <v>16490</v>
      </c>
      <c r="AE19" s="853"/>
      <c r="AF19" s="126" t="s">
        <v>970</v>
      </c>
      <c r="AG19" s="195">
        <v>720</v>
      </c>
      <c r="AH19" s="167"/>
      <c r="AI19" s="259" t="s">
        <v>971</v>
      </c>
      <c r="AJ19" s="132"/>
      <c r="AK19" s="117"/>
    </row>
    <row r="20" spans="1:39" ht="15.75" customHeight="1">
      <c r="A20" s="204" t="s">
        <v>972</v>
      </c>
      <c r="B20" s="204"/>
      <c r="C20" s="204"/>
      <c r="D20" s="204"/>
      <c r="E20" s="204"/>
      <c r="F20" s="204"/>
      <c r="G20" s="204"/>
      <c r="H20" s="194"/>
      <c r="I20" s="200"/>
      <c r="J20" s="650"/>
      <c r="K20" s="651"/>
      <c r="L20" s="661">
        <v>14230</v>
      </c>
      <c r="M20" s="730"/>
      <c r="N20" s="354" t="s">
        <v>973</v>
      </c>
      <c r="O20" s="777" t="s">
        <v>957</v>
      </c>
      <c r="P20" s="778"/>
      <c r="Q20" s="194" t="s">
        <v>974</v>
      </c>
      <c r="R20" s="132"/>
      <c r="S20" s="772" t="s">
        <v>975</v>
      </c>
      <c r="T20" s="779"/>
      <c r="U20" s="664">
        <v>16100</v>
      </c>
      <c r="V20" s="866"/>
      <c r="W20" s="221" t="s">
        <v>976</v>
      </c>
      <c r="X20" s="879" t="s">
        <v>977</v>
      </c>
      <c r="Y20" s="880"/>
      <c r="Z20" s="132"/>
      <c r="AA20" s="132"/>
      <c r="AB20" s="772" t="s">
        <v>978</v>
      </c>
      <c r="AC20" s="779"/>
      <c r="AD20" s="852">
        <v>16390</v>
      </c>
      <c r="AE20" s="853"/>
      <c r="AF20" s="126" t="s">
        <v>979</v>
      </c>
      <c r="AG20" s="195">
        <v>210</v>
      </c>
      <c r="AH20" s="167"/>
      <c r="AI20" s="259" t="s">
        <v>980</v>
      </c>
      <c r="AJ20" s="132"/>
      <c r="AK20" s="117"/>
    </row>
    <row r="21" spans="1:39" ht="15.75" customHeight="1">
      <c r="A21" s="268" t="s">
        <v>981</v>
      </c>
      <c r="B21" s="132"/>
      <c r="C21" s="132"/>
      <c r="D21" s="132"/>
      <c r="E21" s="132"/>
      <c r="F21" s="132"/>
      <c r="G21" s="132"/>
      <c r="H21" s="194"/>
      <c r="I21" s="200"/>
      <c r="J21" s="652"/>
      <c r="K21" s="653"/>
      <c r="L21" s="670">
        <v>14240</v>
      </c>
      <c r="M21" s="729"/>
      <c r="N21" s="169" t="s">
        <v>982</v>
      </c>
      <c r="O21" s="201">
        <v>40</v>
      </c>
      <c r="P21" s="171"/>
      <c r="Q21" s="194" t="s">
        <v>983</v>
      </c>
      <c r="R21" s="132"/>
      <c r="S21" s="650"/>
      <c r="T21" s="651"/>
      <c r="U21" s="852">
        <v>16110</v>
      </c>
      <c r="V21" s="871"/>
      <c r="W21" s="126" t="s">
        <v>984</v>
      </c>
      <c r="X21" s="216">
        <v>2130</v>
      </c>
      <c r="Y21" s="167"/>
      <c r="Z21" s="132" t="s">
        <v>985</v>
      </c>
      <c r="AA21" s="132"/>
      <c r="AB21" s="650"/>
      <c r="AC21" s="651"/>
      <c r="AD21" s="664">
        <v>18430</v>
      </c>
      <c r="AE21" s="757"/>
      <c r="AF21" s="134" t="s">
        <v>986</v>
      </c>
      <c r="AG21" s="777" t="s">
        <v>987</v>
      </c>
      <c r="AH21" s="778"/>
      <c r="AI21" s="259"/>
      <c r="AJ21" s="132"/>
      <c r="AK21" s="117"/>
    </row>
    <row r="22" spans="1:39" ht="15.75" customHeight="1">
      <c r="A22" s="132"/>
      <c r="B22" s="132"/>
      <c r="C22" s="132"/>
      <c r="D22" s="132"/>
      <c r="E22" s="132"/>
      <c r="F22" s="132"/>
      <c r="G22" s="132"/>
      <c r="H22" s="194"/>
      <c r="I22" s="200"/>
      <c r="J22" s="132"/>
      <c r="K22" s="132"/>
      <c r="L22" s="132"/>
      <c r="M22" s="132"/>
      <c r="N22" s="132"/>
      <c r="O22" s="132"/>
      <c r="P22" s="132"/>
      <c r="Q22" s="132"/>
      <c r="R22" s="132"/>
      <c r="S22" s="658"/>
      <c r="T22" s="659"/>
      <c r="U22" s="852">
        <v>16120</v>
      </c>
      <c r="V22" s="871"/>
      <c r="W22" s="126" t="s">
        <v>988</v>
      </c>
      <c r="X22" s="195">
        <v>1850</v>
      </c>
      <c r="Y22" s="167"/>
      <c r="Z22" s="132" t="s">
        <v>989</v>
      </c>
      <c r="AA22" s="132"/>
      <c r="AB22" s="652"/>
      <c r="AC22" s="653"/>
      <c r="AD22" s="881">
        <v>18450</v>
      </c>
      <c r="AE22" s="882"/>
      <c r="AF22" s="209" t="s">
        <v>990</v>
      </c>
      <c r="AG22" s="201">
        <v>15</v>
      </c>
      <c r="AH22" s="171"/>
      <c r="AI22" s="132" t="s">
        <v>991</v>
      </c>
      <c r="AJ22" s="132"/>
      <c r="AK22" s="132"/>
    </row>
    <row r="23" spans="1:39" ht="15.75" customHeight="1">
      <c r="A23" s="132"/>
      <c r="B23" s="132"/>
      <c r="C23" s="132"/>
      <c r="D23" s="132"/>
      <c r="E23" s="132"/>
      <c r="F23" s="132"/>
      <c r="G23" s="132"/>
      <c r="H23" s="194"/>
      <c r="I23" s="200"/>
      <c r="J23" s="132"/>
      <c r="K23" s="132"/>
      <c r="L23" s="132"/>
      <c r="M23" s="95"/>
      <c r="N23" s="132"/>
      <c r="O23" s="132"/>
      <c r="P23" s="132"/>
      <c r="Q23" s="132"/>
      <c r="R23" s="132"/>
      <c r="S23" s="772" t="s">
        <v>992</v>
      </c>
      <c r="T23" s="779"/>
      <c r="U23" s="852">
        <v>16150</v>
      </c>
      <c r="V23" s="871"/>
      <c r="W23" s="126" t="s">
        <v>993</v>
      </c>
      <c r="X23" s="195">
        <v>1185</v>
      </c>
      <c r="Y23" s="167"/>
      <c r="Z23" s="132" t="s">
        <v>994</v>
      </c>
      <c r="AA23" s="132"/>
      <c r="AB23" s="422" t="s">
        <v>995</v>
      </c>
      <c r="AC23" s="417"/>
      <c r="AD23" s="417"/>
      <c r="AE23" s="417"/>
      <c r="AF23" s="417"/>
      <c r="AG23" s="417"/>
      <c r="AH23" s="417"/>
      <c r="AI23" s="132"/>
      <c r="AJ23" s="132"/>
      <c r="AK23" s="132"/>
    </row>
    <row r="24" spans="1:39" ht="15.75" customHeight="1" thickBot="1">
      <c r="A24" s="132"/>
      <c r="B24" s="132"/>
      <c r="C24" s="132"/>
      <c r="D24" s="132"/>
      <c r="E24" s="132"/>
      <c r="F24" s="132"/>
      <c r="G24" s="132"/>
      <c r="H24" s="194"/>
      <c r="I24" s="200"/>
      <c r="J24" s="132"/>
      <c r="K24" s="132"/>
      <c r="L24" s="132"/>
      <c r="M24" s="132"/>
      <c r="N24" s="132"/>
      <c r="O24" s="132"/>
      <c r="P24" s="132"/>
      <c r="Q24" s="132"/>
      <c r="R24" s="132"/>
      <c r="S24" s="772" t="s">
        <v>996</v>
      </c>
      <c r="T24" s="779"/>
      <c r="U24" s="661">
        <v>16160</v>
      </c>
      <c r="V24" s="884"/>
      <c r="W24" s="354" t="s">
        <v>997</v>
      </c>
      <c r="X24" s="887" t="s">
        <v>1668</v>
      </c>
      <c r="Y24" s="888"/>
      <c r="Z24" s="132" t="s">
        <v>998</v>
      </c>
      <c r="AA24" s="132"/>
      <c r="AB24" s="132"/>
      <c r="AC24" s="132"/>
      <c r="AD24" s="132"/>
      <c r="AE24" s="132"/>
      <c r="AF24" s="117"/>
      <c r="AG24" s="206"/>
      <c r="AH24" s="208"/>
      <c r="AI24" s="132"/>
      <c r="AJ24" s="132"/>
      <c r="AK24" s="132"/>
      <c r="AL24" s="132"/>
    </row>
    <row r="25" spans="1:39" ht="15.75" customHeight="1" thickTop="1" thickBot="1">
      <c r="A25" s="353" t="s">
        <v>999</v>
      </c>
      <c r="B25" s="353"/>
      <c r="C25" s="353"/>
      <c r="D25" s="353"/>
      <c r="E25" s="353"/>
      <c r="F25" s="353"/>
      <c r="G25" s="353"/>
      <c r="H25" s="194"/>
      <c r="I25" s="200"/>
      <c r="J25" s="132"/>
      <c r="K25" s="132"/>
      <c r="L25" s="132"/>
      <c r="M25" s="132"/>
      <c r="N25" s="132"/>
      <c r="O25" s="132"/>
      <c r="P25" s="132"/>
      <c r="Q25" s="132"/>
      <c r="R25" s="132"/>
      <c r="S25" s="658"/>
      <c r="T25" s="659"/>
      <c r="U25" s="852">
        <v>16170</v>
      </c>
      <c r="V25" s="871"/>
      <c r="W25" s="137" t="s">
        <v>1667</v>
      </c>
      <c r="X25" s="216">
        <v>2940</v>
      </c>
      <c r="Y25" s="167"/>
      <c r="Z25" s="132" t="s">
        <v>1000</v>
      </c>
      <c r="AA25" s="132"/>
      <c r="AB25" s="815" t="s">
        <v>1001</v>
      </c>
      <c r="AC25" s="816"/>
      <c r="AD25" s="816"/>
      <c r="AE25" s="816"/>
      <c r="AF25" s="816"/>
      <c r="AG25" s="816"/>
      <c r="AH25" s="885" t="s">
        <v>929</v>
      </c>
      <c r="AI25" s="132"/>
      <c r="AJ25" s="132"/>
      <c r="AK25" s="132"/>
      <c r="AL25" s="132"/>
    </row>
    <row r="26" spans="1:39" ht="15.75" customHeight="1" thickBot="1">
      <c r="A26" s="686" t="s">
        <v>340</v>
      </c>
      <c r="B26" s="687"/>
      <c r="C26" s="701" t="s">
        <v>4</v>
      </c>
      <c r="D26" s="687"/>
      <c r="E26" s="159" t="s">
        <v>112</v>
      </c>
      <c r="F26" s="269" t="s">
        <v>341</v>
      </c>
      <c r="G26" s="248" t="s">
        <v>114</v>
      </c>
      <c r="H26" s="194"/>
      <c r="I26" s="200"/>
      <c r="J26" s="132"/>
      <c r="K26" s="132"/>
      <c r="L26" s="132"/>
      <c r="M26" s="132"/>
      <c r="N26" s="132"/>
      <c r="O26" s="132"/>
      <c r="P26" s="132"/>
      <c r="Q26" s="132"/>
      <c r="R26" s="132"/>
      <c r="S26" s="772" t="s">
        <v>1002</v>
      </c>
      <c r="T26" s="779"/>
      <c r="U26" s="852">
        <v>16180</v>
      </c>
      <c r="V26" s="864"/>
      <c r="W26" s="261" t="s">
        <v>1003</v>
      </c>
      <c r="X26" s="262">
        <v>3225</v>
      </c>
      <c r="Y26" s="167"/>
      <c r="Z26" s="132" t="s">
        <v>1004</v>
      </c>
      <c r="AA26" s="132"/>
      <c r="AB26" s="818"/>
      <c r="AC26" s="819"/>
      <c r="AD26" s="819"/>
      <c r="AE26" s="819"/>
      <c r="AF26" s="819"/>
      <c r="AG26" s="819"/>
      <c r="AH26" s="886"/>
      <c r="AI26" s="132"/>
      <c r="AJ26" s="132"/>
      <c r="AK26" s="132"/>
      <c r="AL26" s="132"/>
    </row>
    <row r="27" spans="1:39" ht="15.75" customHeight="1" thickTop="1" thickBot="1">
      <c r="A27" s="656" t="s">
        <v>1005</v>
      </c>
      <c r="B27" s="657"/>
      <c r="C27" s="654">
        <v>14100</v>
      </c>
      <c r="D27" s="660"/>
      <c r="E27" s="320" t="s">
        <v>1006</v>
      </c>
      <c r="F27" s="239">
        <v>670</v>
      </c>
      <c r="G27" s="167"/>
      <c r="H27" s="194" t="s">
        <v>1007</v>
      </c>
      <c r="I27" s="200"/>
      <c r="J27" s="132"/>
      <c r="K27" s="132"/>
      <c r="L27" s="132"/>
      <c r="M27" s="132"/>
      <c r="N27" s="132"/>
      <c r="O27" s="132"/>
      <c r="P27" s="132"/>
      <c r="Q27" s="132"/>
      <c r="R27" s="132"/>
      <c r="S27" s="650"/>
      <c r="T27" s="651"/>
      <c r="U27" s="852">
        <v>16190</v>
      </c>
      <c r="V27" s="864"/>
      <c r="W27" s="261" t="s">
        <v>1008</v>
      </c>
      <c r="X27" s="262">
        <v>3245</v>
      </c>
      <c r="Y27" s="167"/>
      <c r="Z27" s="132" t="s">
        <v>1009</v>
      </c>
      <c r="AA27" s="132"/>
      <c r="AB27" s="746" t="s">
        <v>340</v>
      </c>
      <c r="AC27" s="747"/>
      <c r="AD27" s="748" t="s">
        <v>1010</v>
      </c>
      <c r="AE27" s="883"/>
      <c r="AF27" s="157" t="s">
        <v>1011</v>
      </c>
      <c r="AG27" s="218" t="s">
        <v>341</v>
      </c>
      <c r="AH27" s="219" t="s">
        <v>114</v>
      </c>
      <c r="AI27" s="132"/>
      <c r="AJ27" s="132"/>
      <c r="AK27" s="132"/>
      <c r="AL27" s="132"/>
    </row>
    <row r="28" spans="1:39" ht="15.75" customHeight="1">
      <c r="A28" s="772" t="s">
        <v>1012</v>
      </c>
      <c r="B28" s="779"/>
      <c r="C28" s="646">
        <v>16350</v>
      </c>
      <c r="D28" s="709"/>
      <c r="E28" s="126" t="s">
        <v>1013</v>
      </c>
      <c r="F28" s="195">
        <v>95</v>
      </c>
      <c r="G28" s="167"/>
      <c r="H28" s="194" t="s">
        <v>1014</v>
      </c>
      <c r="I28" s="200"/>
      <c r="J28" s="132"/>
      <c r="K28" s="132"/>
      <c r="L28" s="132"/>
      <c r="M28" s="132"/>
      <c r="N28" s="132"/>
      <c r="O28" s="132"/>
      <c r="P28" s="132"/>
      <c r="Q28" s="132"/>
      <c r="R28" s="132"/>
      <c r="S28" s="650" t="s">
        <v>929</v>
      </c>
      <c r="T28" s="651"/>
      <c r="U28" s="852">
        <v>57150</v>
      </c>
      <c r="V28" s="853"/>
      <c r="W28" s="456" t="s">
        <v>1658</v>
      </c>
      <c r="X28" s="262">
        <v>590</v>
      </c>
      <c r="Y28" s="455"/>
      <c r="Z28" s="132" t="s">
        <v>1017</v>
      </c>
      <c r="AA28" s="132"/>
      <c r="AB28" s="793" t="s">
        <v>1018</v>
      </c>
      <c r="AC28" s="643"/>
      <c r="AD28" s="897"/>
      <c r="AE28" s="898"/>
      <c r="AF28" s="889"/>
      <c r="AG28" s="891">
        <f>AH45-SUM(AG30:AG33)</f>
        <v>41660</v>
      </c>
      <c r="AH28" s="893" t="str">
        <f>IF(SUM(AH30:AH33)&gt;0,G7-SUM(AH30:AH33),"")</f>
        <v/>
      </c>
      <c r="AI28" s="132"/>
      <c r="AJ28" s="132"/>
      <c r="AK28" s="132"/>
      <c r="AL28" s="132"/>
    </row>
    <row r="29" spans="1:39" ht="15.75" customHeight="1" thickBot="1">
      <c r="A29" s="658"/>
      <c r="B29" s="659"/>
      <c r="C29" s="646">
        <v>16360</v>
      </c>
      <c r="D29" s="709"/>
      <c r="E29" s="126" t="s">
        <v>1019</v>
      </c>
      <c r="F29" s="195">
        <v>500</v>
      </c>
      <c r="G29" s="167"/>
      <c r="H29" s="194" t="s">
        <v>1020</v>
      </c>
      <c r="I29" s="200"/>
      <c r="J29" s="132"/>
      <c r="K29" s="132"/>
      <c r="L29" s="132"/>
      <c r="M29" s="132"/>
      <c r="N29" s="132"/>
      <c r="O29" s="132"/>
      <c r="P29" s="132"/>
      <c r="Q29" s="132"/>
      <c r="R29" s="132"/>
      <c r="S29" s="772" t="s">
        <v>1015</v>
      </c>
      <c r="T29" s="779"/>
      <c r="U29" s="895">
        <v>16210</v>
      </c>
      <c r="V29" s="896"/>
      <c r="W29" s="136" t="s">
        <v>1016</v>
      </c>
      <c r="X29" s="193">
        <v>1140</v>
      </c>
      <c r="Y29" s="166"/>
      <c r="Z29" s="132"/>
      <c r="AA29" s="132"/>
      <c r="AB29" s="794"/>
      <c r="AC29" s="795"/>
      <c r="AD29" s="899"/>
      <c r="AE29" s="900"/>
      <c r="AF29" s="890"/>
      <c r="AG29" s="892"/>
      <c r="AH29" s="894"/>
      <c r="AI29" s="132"/>
      <c r="AJ29" s="132"/>
      <c r="AK29" s="132"/>
      <c r="AL29" s="132"/>
    </row>
    <row r="30" spans="1:39" ht="15.75" customHeight="1" thickTop="1">
      <c r="A30" s="788" t="s">
        <v>1024</v>
      </c>
      <c r="B30" s="870"/>
      <c r="C30" s="852">
        <v>16340</v>
      </c>
      <c r="D30" s="853"/>
      <c r="E30" s="126" t="s">
        <v>1025</v>
      </c>
      <c r="F30" s="195">
        <v>430</v>
      </c>
      <c r="G30" s="167"/>
      <c r="H30" s="194" t="s">
        <v>1026</v>
      </c>
      <c r="I30" s="200"/>
      <c r="J30" s="132"/>
      <c r="K30" s="132"/>
      <c r="L30" s="132"/>
      <c r="M30" s="132"/>
      <c r="N30" s="132"/>
      <c r="O30" s="132"/>
      <c r="P30" s="132"/>
      <c r="Q30" s="132"/>
      <c r="R30" s="132"/>
      <c r="S30" s="788" t="s">
        <v>1021</v>
      </c>
      <c r="T30" s="870"/>
      <c r="U30" s="664">
        <v>16220</v>
      </c>
      <c r="V30" s="866"/>
      <c r="W30" s="183" t="s">
        <v>1022</v>
      </c>
      <c r="X30" s="777" t="s">
        <v>1023</v>
      </c>
      <c r="Y30" s="778"/>
      <c r="Z30" s="132" t="s">
        <v>1029</v>
      </c>
      <c r="AA30" s="132"/>
      <c r="AB30" s="793" t="s">
        <v>1030</v>
      </c>
      <c r="AC30" s="643"/>
      <c r="AD30" s="913"/>
      <c r="AE30" s="914"/>
      <c r="AF30" s="905"/>
      <c r="AG30" s="903">
        <f>SUM(X13:X15)</f>
        <v>10015</v>
      </c>
      <c r="AH30" s="904" t="str">
        <f>IF(AF30="○",SUM(Y13:Y15),"")</f>
        <v/>
      </c>
      <c r="AI30" s="132"/>
      <c r="AJ30" s="132"/>
      <c r="AK30" s="132"/>
      <c r="AL30" s="132"/>
    </row>
    <row r="31" spans="1:39" ht="15.75" customHeight="1">
      <c r="A31" s="788" t="s">
        <v>1031</v>
      </c>
      <c r="B31" s="870"/>
      <c r="C31" s="852">
        <v>16310</v>
      </c>
      <c r="D31" s="853"/>
      <c r="E31" s="126" t="s">
        <v>1032</v>
      </c>
      <c r="F31" s="195">
        <v>1320</v>
      </c>
      <c r="G31" s="167"/>
      <c r="H31" s="194" t="s">
        <v>1033</v>
      </c>
      <c r="I31" s="200"/>
      <c r="J31" s="132"/>
      <c r="K31" s="132"/>
      <c r="L31" s="132"/>
      <c r="M31" s="132"/>
      <c r="N31" s="132"/>
      <c r="O31" s="132"/>
      <c r="P31" s="132"/>
      <c r="Q31" s="132"/>
      <c r="R31" s="132"/>
      <c r="S31" s="788" t="s">
        <v>1027</v>
      </c>
      <c r="T31" s="870"/>
      <c r="U31" s="852">
        <v>16230</v>
      </c>
      <c r="V31" s="871"/>
      <c r="W31" s="126" t="s">
        <v>1028</v>
      </c>
      <c r="X31" s="193">
        <v>1500</v>
      </c>
      <c r="Y31" s="167"/>
      <c r="Z31" s="132" t="s">
        <v>1036</v>
      </c>
      <c r="AA31" s="132"/>
      <c r="AB31" s="912"/>
      <c r="AC31" s="645"/>
      <c r="AD31" s="915"/>
      <c r="AE31" s="916"/>
      <c r="AF31" s="906"/>
      <c r="AG31" s="907"/>
      <c r="AH31" s="908"/>
      <c r="AI31" s="132"/>
      <c r="AJ31" s="132"/>
      <c r="AK31" s="117"/>
      <c r="AL31" s="132"/>
    </row>
    <row r="32" spans="1:39" ht="15.65" customHeight="1">
      <c r="A32" s="652" t="s">
        <v>1037</v>
      </c>
      <c r="B32" s="653"/>
      <c r="C32" s="917">
        <v>16300</v>
      </c>
      <c r="D32" s="918"/>
      <c r="E32" s="414" t="s">
        <v>1038</v>
      </c>
      <c r="F32" s="415">
        <v>530</v>
      </c>
      <c r="G32" s="416"/>
      <c r="H32" s="257" t="s">
        <v>1039</v>
      </c>
      <c r="I32" s="200"/>
      <c r="J32" s="132"/>
      <c r="K32" s="132"/>
      <c r="L32" s="132"/>
      <c r="M32" s="132"/>
      <c r="N32" s="132"/>
      <c r="O32" s="132"/>
      <c r="P32" s="132"/>
      <c r="Q32" s="132"/>
      <c r="R32" s="132"/>
      <c r="S32" s="772" t="s">
        <v>1034</v>
      </c>
      <c r="T32" s="779"/>
      <c r="U32" s="852">
        <v>16250</v>
      </c>
      <c r="V32" s="871"/>
      <c r="W32" s="126" t="s">
        <v>1035</v>
      </c>
      <c r="X32" s="195">
        <v>2875</v>
      </c>
      <c r="Y32" s="167"/>
      <c r="Z32" s="132" t="s">
        <v>1041</v>
      </c>
      <c r="AA32" s="132"/>
      <c r="AB32" s="793" t="s">
        <v>1002</v>
      </c>
      <c r="AC32" s="643"/>
      <c r="AD32" s="897"/>
      <c r="AE32" s="910"/>
      <c r="AF32" s="901"/>
      <c r="AG32" s="903">
        <f>SUM(X26:X27)</f>
        <v>6470</v>
      </c>
      <c r="AH32" s="904" t="str">
        <f>IF(AF32="○",SUM(Y26:Y27),"")</f>
        <v/>
      </c>
      <c r="AI32" s="132"/>
      <c r="AJ32" s="132"/>
      <c r="AK32" s="117"/>
      <c r="AL32" s="132"/>
    </row>
    <row r="33" spans="1:38" ht="15.75" customHeight="1" thickBot="1">
      <c r="A33" s="132"/>
      <c r="B33" s="132"/>
      <c r="C33" s="132"/>
      <c r="D33" s="132"/>
      <c r="E33" s="132"/>
      <c r="F33" s="132"/>
      <c r="G33" s="132"/>
      <c r="H33" s="200"/>
      <c r="I33" s="200"/>
      <c r="J33" s="132"/>
      <c r="K33" s="132"/>
      <c r="L33" s="132"/>
      <c r="M33" s="132"/>
      <c r="N33" s="132"/>
      <c r="O33" s="132"/>
      <c r="P33" s="132"/>
      <c r="Q33" s="132"/>
      <c r="R33" s="132"/>
      <c r="S33" s="652"/>
      <c r="T33" s="653"/>
      <c r="U33" s="648">
        <v>16280</v>
      </c>
      <c r="V33" s="909"/>
      <c r="W33" s="463" t="s">
        <v>1040</v>
      </c>
      <c r="X33" s="919" t="s">
        <v>1685</v>
      </c>
      <c r="Y33" s="920"/>
      <c r="Z33" s="132"/>
      <c r="AA33" s="132"/>
      <c r="AB33" s="794"/>
      <c r="AC33" s="795"/>
      <c r="AD33" s="899"/>
      <c r="AE33" s="911"/>
      <c r="AF33" s="902"/>
      <c r="AG33" s="892"/>
      <c r="AH33" s="894"/>
      <c r="AI33" s="132"/>
      <c r="AJ33" s="132"/>
      <c r="AK33" s="117"/>
      <c r="AL33" s="132"/>
    </row>
    <row r="34" spans="1:38" ht="15.75" customHeight="1" thickTop="1">
      <c r="A34" s="132"/>
      <c r="B34" s="132"/>
      <c r="C34" s="132"/>
      <c r="D34" s="132"/>
      <c r="E34" s="132"/>
      <c r="F34" s="132"/>
      <c r="G34" s="132"/>
      <c r="H34" s="165"/>
      <c r="I34" s="165"/>
      <c r="J34" s="132"/>
      <c r="K34" s="132"/>
      <c r="L34" s="132"/>
      <c r="M34" s="132"/>
      <c r="N34" s="117"/>
      <c r="O34" s="270"/>
      <c r="P34" s="172"/>
      <c r="Q34" s="95"/>
      <c r="R34" s="95"/>
      <c r="S34" s="204"/>
      <c r="T34" s="205"/>
      <c r="U34" s="205"/>
      <c r="V34" s="205"/>
      <c r="W34" s="205"/>
      <c r="X34" s="205"/>
      <c r="Y34" s="205"/>
      <c r="Z34" s="132"/>
      <c r="AA34" s="132"/>
      <c r="AB34" s="132" t="s">
        <v>1042</v>
      </c>
      <c r="AC34" s="132"/>
      <c r="AD34" s="132"/>
      <c r="AE34" s="132"/>
      <c r="AF34" s="117"/>
      <c r="AG34" s="206"/>
      <c r="AH34" s="208"/>
      <c r="AI34" s="132"/>
      <c r="AJ34" s="132"/>
      <c r="AK34" s="132"/>
      <c r="AL34" s="132"/>
    </row>
    <row r="35" spans="1:38" ht="15.75" customHeight="1">
      <c r="A35" s="117"/>
      <c r="B35" s="132"/>
      <c r="C35" s="132"/>
      <c r="D35" s="132"/>
      <c r="E35" s="132"/>
      <c r="F35" s="132"/>
      <c r="G35" s="186"/>
      <c r="H35" s="186"/>
      <c r="I35" s="117"/>
      <c r="N35" s="117"/>
      <c r="O35" s="117"/>
      <c r="P35" s="117"/>
      <c r="Q35" s="200"/>
      <c r="R35" s="200"/>
      <c r="Z35" s="132"/>
      <c r="AA35" s="95"/>
      <c r="AB35" s="268" t="s">
        <v>1043</v>
      </c>
      <c r="AC35" s="132"/>
      <c r="AD35" s="132"/>
      <c r="AE35" s="132"/>
      <c r="AF35" s="117"/>
      <c r="AG35" s="206"/>
      <c r="AH35" s="208"/>
      <c r="AI35" s="132"/>
      <c r="AJ35" s="132"/>
      <c r="AK35" s="132"/>
      <c r="AL35" s="132"/>
    </row>
    <row r="36" spans="1:38" ht="15.75" hidden="1" customHeight="1">
      <c r="A36" s="132"/>
      <c r="B36" s="132"/>
      <c r="C36" s="132"/>
      <c r="D36" s="132"/>
      <c r="E36" s="132"/>
      <c r="F36" s="132"/>
      <c r="H36" s="186"/>
      <c r="N36" s="255"/>
      <c r="O36" s="130"/>
      <c r="P36" s="255"/>
      <c r="Q36" s="200"/>
      <c r="R36" s="200"/>
      <c r="Z36" s="132"/>
      <c r="AA36" s="95"/>
      <c r="AB36" s="132"/>
      <c r="AC36" s="132"/>
      <c r="AD36" s="132"/>
      <c r="AE36" s="132"/>
      <c r="AF36" s="117"/>
      <c r="AG36" s="271"/>
      <c r="AH36" s="207"/>
      <c r="AI36" s="132"/>
      <c r="AJ36" s="132"/>
      <c r="AK36" s="132"/>
      <c r="AL36" s="132"/>
    </row>
    <row r="37" spans="1:38" ht="10.75" customHeight="1">
      <c r="A37" s="132"/>
      <c r="B37" s="132"/>
      <c r="C37" s="132"/>
      <c r="D37" s="132"/>
      <c r="E37" s="132"/>
      <c r="F37" s="132"/>
      <c r="H37" s="186"/>
      <c r="N37" s="255"/>
      <c r="O37" s="130"/>
      <c r="P37" s="255"/>
      <c r="Q37" s="200"/>
      <c r="R37" s="200"/>
      <c r="S37" s="132"/>
      <c r="T37" s="132"/>
      <c r="U37" s="132"/>
      <c r="V37" s="132"/>
      <c r="W37" s="117"/>
      <c r="X37" s="132"/>
      <c r="Y37" s="132"/>
      <c r="Z37" s="132"/>
      <c r="AA37" s="95"/>
      <c r="AB37" s="132"/>
      <c r="AC37" s="132"/>
      <c r="AD37" s="132"/>
      <c r="AE37" s="132"/>
      <c r="AF37" s="117"/>
      <c r="AG37" s="132"/>
      <c r="AH37" s="132"/>
      <c r="AI37" s="132"/>
      <c r="AJ37" s="132"/>
      <c r="AK37" s="132"/>
      <c r="AL37" s="132"/>
    </row>
    <row r="38" spans="1:38" ht="15.75" customHeight="1">
      <c r="A38" s="117" t="s">
        <v>1044</v>
      </c>
      <c r="B38" s="132"/>
      <c r="C38" s="132"/>
      <c r="D38" s="132"/>
      <c r="E38" s="132"/>
      <c r="F38" s="132"/>
      <c r="G38" s="132"/>
      <c r="H38" s="132"/>
      <c r="I38" s="129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132"/>
      <c r="AA38" s="95"/>
      <c r="AB38" s="132"/>
      <c r="AC38" s="132"/>
      <c r="AD38" s="132"/>
      <c r="AE38" s="132"/>
      <c r="AF38" s="117"/>
      <c r="AG38" s="132"/>
      <c r="AH38" s="132"/>
      <c r="AI38" s="132"/>
      <c r="AJ38" s="132"/>
      <c r="AK38" s="132"/>
      <c r="AL38" s="132"/>
    </row>
    <row r="39" spans="1:38" ht="18">
      <c r="A39" s="117" t="s">
        <v>1679</v>
      </c>
      <c r="B39" s="117"/>
      <c r="O39"/>
      <c r="P39" s="316"/>
      <c r="Q39"/>
      <c r="S39" s="132"/>
      <c r="T39" s="132"/>
      <c r="U39" s="132"/>
      <c r="V39" s="132"/>
      <c r="W39" s="117"/>
      <c r="X39" s="132"/>
      <c r="Y39" s="132"/>
      <c r="Z39" s="132"/>
      <c r="AA39" s="132"/>
      <c r="AB39" s="132"/>
      <c r="AC39" s="132"/>
      <c r="AD39" s="117"/>
      <c r="AE39" s="132"/>
      <c r="AF39" s="132"/>
      <c r="AG39" s="132"/>
      <c r="AH39" s="132"/>
      <c r="AI39" s="132"/>
      <c r="AJ39" s="132"/>
    </row>
    <row r="40" spans="1:38" ht="15.75" customHeight="1">
      <c r="A40" s="454" t="s">
        <v>1657</v>
      </c>
      <c r="B40" s="353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V40" s="132"/>
      <c r="W40" s="132"/>
      <c r="X40" s="132"/>
      <c r="Y40" s="95"/>
      <c r="AE40" s="132"/>
      <c r="AF40" s="132"/>
      <c r="AG40" s="132"/>
      <c r="AH40" s="132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B43" s="132"/>
      <c r="C43" s="132"/>
      <c r="D43" s="132"/>
      <c r="E43" s="117"/>
      <c r="F43" s="132"/>
      <c r="G43" s="132"/>
      <c r="H43" s="200"/>
      <c r="I43" s="200"/>
      <c r="J43" s="132"/>
      <c r="K43" s="132"/>
      <c r="L43" s="132"/>
      <c r="M43" s="132"/>
      <c r="N43" s="132"/>
      <c r="O43" s="132"/>
      <c r="P43" s="132"/>
      <c r="Q43" s="132"/>
      <c r="R43" s="132"/>
      <c r="S43" s="95"/>
      <c r="T43" s="95"/>
      <c r="U43" s="95"/>
      <c r="V43" s="95"/>
      <c r="W43" s="95"/>
      <c r="X43" s="95"/>
      <c r="Y43" s="95"/>
      <c r="Z43" s="132"/>
      <c r="AA43" s="95"/>
      <c r="AB43" s="132"/>
      <c r="AC43" s="117"/>
      <c r="AD43" s="117"/>
      <c r="AE43" s="117"/>
      <c r="AF43" s="227"/>
      <c r="AG43" s="132"/>
      <c r="AH43" s="272"/>
      <c r="AI43" s="132"/>
      <c r="AJ43" s="132"/>
      <c r="AK43" s="132"/>
      <c r="AL43" s="132"/>
    </row>
    <row r="44" spans="1:38" ht="15.75" customHeight="1">
      <c r="A44" s="142" t="s">
        <v>328</v>
      </c>
      <c r="B44" s="132"/>
      <c r="C44" s="132"/>
      <c r="D44" s="132"/>
      <c r="E44" s="117"/>
      <c r="F44" s="132"/>
      <c r="G44" s="132"/>
      <c r="H44" s="200"/>
      <c r="I44" s="200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95"/>
      <c r="AB44" s="132"/>
      <c r="AC44" s="117"/>
      <c r="AD44" s="117"/>
      <c r="AE44" s="117"/>
      <c r="AF44" s="402" t="s">
        <v>503</v>
      </c>
      <c r="AG44" s="413"/>
      <c r="AH44" s="213">
        <f>SUM(F11:F19,F27:F32,O11:O21,X11:X33,AG11:AG22)</f>
        <v>58145</v>
      </c>
      <c r="AI44" s="273"/>
      <c r="AJ44" s="132"/>
      <c r="AK44" s="132"/>
      <c r="AL44" s="132"/>
    </row>
    <row r="45" spans="1:38" ht="15.75" customHeight="1">
      <c r="A45" s="142" t="s">
        <v>330</v>
      </c>
      <c r="B45" s="132"/>
      <c r="C45" s="132"/>
      <c r="D45" s="132"/>
      <c r="E45" s="117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17"/>
      <c r="AE45" s="117"/>
      <c r="AF45" s="189" t="s">
        <v>331</v>
      </c>
      <c r="AG45" s="190"/>
      <c r="AH45" s="215">
        <f>AH44</f>
        <v>58145</v>
      </c>
      <c r="AI45" s="273"/>
      <c r="AJ45" s="132"/>
      <c r="AK45" s="132"/>
      <c r="AL45" s="132"/>
    </row>
    <row r="46" spans="1:38" ht="15.75" customHeight="1">
      <c r="A46" s="142" t="s">
        <v>1699</v>
      </c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132"/>
      <c r="AE46" s="132"/>
      <c r="AF46" s="95"/>
      <c r="AG46" s="95"/>
      <c r="AH46" s="95"/>
      <c r="AI46" s="273"/>
      <c r="AJ46" s="95"/>
      <c r="AK46" s="95"/>
      <c r="AL46" s="95"/>
    </row>
    <row r="47" spans="1:38" ht="12" customHeight="1">
      <c r="S47" s="95"/>
      <c r="T47" s="95"/>
      <c r="U47" s="95"/>
      <c r="V47" s="95"/>
      <c r="W47" s="95"/>
      <c r="X47" s="95"/>
      <c r="Y47" s="95"/>
    </row>
  </sheetData>
  <sheetProtection algorithmName="SHA-512" hashValue="1tMZRk325gUONPfD08joXBBAs+5+/bK6rZW5toxtT8dKlS1etV4x7NSW9lg5NbXDHWaFq8LwWWxT0iAxf6s0vA==" saltValue="3RzQiZ6C35f+zKp2dW5hmg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AF30:AF31"/>
    <mergeCell ref="AG30:AG31"/>
    <mergeCell ref="AH30:AH31"/>
    <mergeCell ref="A31:B31"/>
    <mergeCell ref="C31:D31"/>
    <mergeCell ref="S32:T33"/>
    <mergeCell ref="U32:V32"/>
    <mergeCell ref="U33:V33"/>
    <mergeCell ref="AB32:AC33"/>
    <mergeCell ref="AD32:AE33"/>
    <mergeCell ref="A30:B30"/>
    <mergeCell ref="C30:D30"/>
    <mergeCell ref="S31:T31"/>
    <mergeCell ref="U31:V31"/>
    <mergeCell ref="AB30:AC31"/>
    <mergeCell ref="AD30:AE31"/>
    <mergeCell ref="A32:B32"/>
    <mergeCell ref="C32:D32"/>
    <mergeCell ref="X33:Y33"/>
    <mergeCell ref="AF28:AF29"/>
    <mergeCell ref="AG28:AG29"/>
    <mergeCell ref="AH28:AH29"/>
    <mergeCell ref="S30:T30"/>
    <mergeCell ref="U30:V30"/>
    <mergeCell ref="X30:Y30"/>
    <mergeCell ref="S29:T29"/>
    <mergeCell ref="U29:V29"/>
    <mergeCell ref="AB28:AC29"/>
    <mergeCell ref="AD28:AE29"/>
    <mergeCell ref="S28:T28"/>
    <mergeCell ref="U28:V28"/>
    <mergeCell ref="AB27:AC27"/>
    <mergeCell ref="AD27:AE27"/>
    <mergeCell ref="S24:T25"/>
    <mergeCell ref="U24:V24"/>
    <mergeCell ref="U25:V25"/>
    <mergeCell ref="AB25:AG26"/>
    <mergeCell ref="AH25:AH26"/>
    <mergeCell ref="S26:T27"/>
    <mergeCell ref="X24:Y24"/>
    <mergeCell ref="U19:V19"/>
    <mergeCell ref="AD18:AE18"/>
    <mergeCell ref="L20:M20"/>
    <mergeCell ref="S20:T22"/>
    <mergeCell ref="X20:Y20"/>
    <mergeCell ref="AG21:AH21"/>
    <mergeCell ref="S23:T23"/>
    <mergeCell ref="U23:V23"/>
    <mergeCell ref="AD22:AE22"/>
    <mergeCell ref="O20:P20"/>
    <mergeCell ref="S15:T15"/>
    <mergeCell ref="U15:V15"/>
    <mergeCell ref="AB15:AC15"/>
    <mergeCell ref="AD15:AE15"/>
    <mergeCell ref="AD13:AE13"/>
    <mergeCell ref="A26:B26"/>
    <mergeCell ref="C26:D26"/>
    <mergeCell ref="U26:V26"/>
    <mergeCell ref="U22:V22"/>
    <mergeCell ref="AD21:AE21"/>
    <mergeCell ref="J17:K21"/>
    <mergeCell ref="L17:M17"/>
    <mergeCell ref="U17:V17"/>
    <mergeCell ref="C18:D18"/>
    <mergeCell ref="L18:M18"/>
    <mergeCell ref="O18:P18"/>
    <mergeCell ref="U18:V18"/>
    <mergeCell ref="AB17:AC18"/>
    <mergeCell ref="AD17:AE17"/>
    <mergeCell ref="C19:D19"/>
    <mergeCell ref="F19:G19"/>
    <mergeCell ref="L19:M19"/>
    <mergeCell ref="O19:P19"/>
    <mergeCell ref="S19:T19"/>
    <mergeCell ref="AA5:AC5"/>
    <mergeCell ref="AD5:AG5"/>
    <mergeCell ref="AB19:AC19"/>
    <mergeCell ref="AD19:AE19"/>
    <mergeCell ref="L21:M21"/>
    <mergeCell ref="U21:V21"/>
    <mergeCell ref="AB20:AC22"/>
    <mergeCell ref="AD20:AE20"/>
    <mergeCell ref="A7:C7"/>
    <mergeCell ref="D7:F7"/>
    <mergeCell ref="G7:K7"/>
    <mergeCell ref="L7:N7"/>
    <mergeCell ref="O7:P7"/>
    <mergeCell ref="R7:U7"/>
    <mergeCell ref="U10:V10"/>
    <mergeCell ref="AB10:AC10"/>
    <mergeCell ref="AD10:AE10"/>
    <mergeCell ref="S10:T10"/>
    <mergeCell ref="F15:G15"/>
    <mergeCell ref="F14:G14"/>
    <mergeCell ref="C14:D14"/>
    <mergeCell ref="J14:K16"/>
    <mergeCell ref="L14:M14"/>
    <mergeCell ref="O14:P14"/>
    <mergeCell ref="AK7:AL7"/>
    <mergeCell ref="AK5:AL5"/>
    <mergeCell ref="C17:D17"/>
    <mergeCell ref="A2:B2"/>
    <mergeCell ref="C2:G2"/>
    <mergeCell ref="J2:M2"/>
    <mergeCell ref="O2:W2"/>
    <mergeCell ref="D4:F4"/>
    <mergeCell ref="G4:T4"/>
    <mergeCell ref="U4:W4"/>
    <mergeCell ref="X4:Z4"/>
    <mergeCell ref="V7:W7"/>
    <mergeCell ref="X7:AA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AA4:AC4"/>
    <mergeCell ref="A11:B12"/>
    <mergeCell ref="C11:D11"/>
    <mergeCell ref="J11:K11"/>
    <mergeCell ref="L11:M11"/>
    <mergeCell ref="U11:V11"/>
    <mergeCell ref="A27:B27"/>
    <mergeCell ref="C27:D27"/>
    <mergeCell ref="U27:V27"/>
    <mergeCell ref="L12:M12"/>
    <mergeCell ref="U12:V12"/>
    <mergeCell ref="A13:B19"/>
    <mergeCell ref="C13:D13"/>
    <mergeCell ref="J13:K13"/>
    <mergeCell ref="L13:M13"/>
    <mergeCell ref="U13:V13"/>
    <mergeCell ref="A10:B10"/>
    <mergeCell ref="AB7:AH7"/>
    <mergeCell ref="AG13:AH13"/>
    <mergeCell ref="L10:M10"/>
    <mergeCell ref="U20:V20"/>
    <mergeCell ref="G5:T5"/>
    <mergeCell ref="U5:W5"/>
    <mergeCell ref="X5:Z5"/>
    <mergeCell ref="C10:D10"/>
    <mergeCell ref="J10:K10"/>
    <mergeCell ref="AG11:AH11"/>
    <mergeCell ref="AD12:AE12"/>
    <mergeCell ref="F18:G18"/>
    <mergeCell ref="AG18:AH18"/>
    <mergeCell ref="C29:D29"/>
    <mergeCell ref="A28:B29"/>
    <mergeCell ref="C28:D28"/>
    <mergeCell ref="C16:D16"/>
    <mergeCell ref="L16:M16"/>
    <mergeCell ref="S16:T16"/>
    <mergeCell ref="U16:V16"/>
    <mergeCell ref="AB16:AC16"/>
    <mergeCell ref="AD16:AE16"/>
    <mergeCell ref="AB11:AC14"/>
    <mergeCell ref="AD11:AE11"/>
    <mergeCell ref="C12:D12"/>
    <mergeCell ref="J12:K12"/>
    <mergeCell ref="S14:T14"/>
    <mergeCell ref="U14:V14"/>
    <mergeCell ref="AD14:AE14"/>
    <mergeCell ref="C15:D15"/>
    <mergeCell ref="L15:M15"/>
  </mergeCells>
  <phoneticPr fontId="3"/>
  <dataValidations count="67"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30CA53F0-2082-4CAA-A655-0F7559E4C384}">
      <formula1>0</formula1>
      <formula2>X26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B7F6C78A-5EDE-4040-9D17-FA379E382EDE}">
      <formula1>0</formula1>
      <formula2>X13</formula2>
    </dataValidation>
    <dataValidation type="list" allowBlank="1" showInputMessage="1" showErrorMessage="1" sqref="AF30 AF32" xr:uid="{A3EE5588-8D99-4BFC-AC36-0D67942A05DE}">
      <formula1>"○,×"</formula1>
    </dataValidation>
    <dataValidation allowBlank="1" showInputMessage="1" showErrorMessage="1" prompt="たきかわきた" sqref="W27" xr:uid="{0312D86B-2BBD-4595-8807-BF5ED077540C}"/>
    <dataValidation allowBlank="1" showInputMessage="1" showErrorMessage="1" prompt="ほろかない" sqref="AF20" xr:uid="{8668A4BE-99EF-45FD-B684-C9327806D5CA}"/>
    <dataValidation allowBlank="1" showInputMessage="1" showErrorMessage="1" prompt="ぬまた" sqref="AF19" xr:uid="{6B6AEFB9-99D2-4B86-A533-817E0FED82C6}"/>
    <dataValidation allowBlank="1" showInputMessage="1" showErrorMessage="1" prompt="うりゅう" sqref="E32" xr:uid="{C18BD3BC-1E89-41AB-AB28-46B27196E62C}"/>
    <dataValidation allowBlank="1" showInputMessage="1" showErrorMessage="1" prompt="ふかがわ" sqref="AF14" xr:uid="{6AFCEAF1-50AD-4FE6-8F94-AC04C6A71B81}"/>
    <dataValidation allowBlank="1" showInputMessage="1" showErrorMessage="1" prompt="しぶん" sqref="W16" xr:uid="{63B1E079-5DA5-4D1B-835C-46C245DC3583}"/>
    <dataValidation allowBlank="1" showInputMessage="1" showErrorMessage="1" prompt="いわみざわせいぶ" sqref="W15" xr:uid="{D5096903-5864-4882-B0D2-12C785165756}"/>
    <dataValidation allowBlank="1" showInputMessage="1" showErrorMessage="1" prompt="いわみざわとうぶ" sqref="W14" xr:uid="{5A0EF782-445D-48D9-B559-C99C809E55C4}"/>
    <dataValidation allowBlank="1" showInputMessage="1" showErrorMessage="1" prompt="いわみざわちゅうぶ" sqref="W13" xr:uid="{4E9DD4C3-3B1C-46D8-82E6-9B246F37F94B}"/>
    <dataValidation allowBlank="1" showInputMessage="1" showErrorMessage="1" prompt="ほろむい" sqref="W12" xr:uid="{0B31A5B6-D2A0-48D0-AB36-DECBFF2CC9DF}"/>
    <dataValidation allowBlank="1" showInputMessage="1" showErrorMessage="1" prompt="きたむら" sqref="W11" xr:uid="{5C03F836-BC21-4557-9780-CB28C6109D6B}"/>
    <dataValidation allowBlank="1" showInputMessage="1" showErrorMessage="1" prompt="くりやま" sqref="N13" xr:uid="{1189A969-EC7E-40DA-8BED-30041985ED2D}"/>
    <dataValidation allowBlank="1" showInputMessage="1" showErrorMessage="1" prompt="なんぽろ" sqref="N12" xr:uid="{EA58E41D-DD69-494D-AFBF-46EDABF013E0}"/>
    <dataValidation allowBlank="1" showInputMessage="1" showErrorMessage="1" prompt="ながぬま" sqref="N11" xr:uid="{33C9324B-2F30-470B-8209-B560CA1FC1DE}"/>
    <dataValidation allowBlank="1" showInputMessage="1" showErrorMessage="1" prompt="はまます" sqref="E16" xr:uid="{ED9CC6E9-D7E4-4F68-9068-FE5356FE43EC}"/>
    <dataValidation allowBlank="1" showInputMessage="1" showErrorMessage="1" prompt="あつた" sqref="E15" xr:uid="{E7573AC1-9575-4B9D-ABAC-CC7D421346F4}"/>
    <dataValidation allowBlank="1" showInputMessage="1" showErrorMessage="1" prompt="ふとみ" sqref="E12" xr:uid="{973247F2-454D-4C47-8A3B-E009142D8F68}"/>
    <dataValidation allowBlank="1" showInputMessage="1" showErrorMessage="1" prompt="とうべつ" sqref="E11" xr:uid="{BA522D86-1F5B-4D52-B309-C8CAE7E73021}"/>
    <dataValidation allowBlank="1" showInputMessage="1" showErrorMessage="1" prompt="たどし" sqref="AF12" xr:uid="{C0DB000C-F367-4F7D-BE9F-C98A1F71EAE8}"/>
    <dataValidation allowBlank="1" showInputMessage="1" showErrorMessage="1" prompt="へきすい" sqref="AF18" xr:uid="{D7F39B45-4D2F-4BB6-8B91-916BD09F1C19}"/>
    <dataValidation allowBlank="1" showInputMessage="1" showErrorMessage="1" prompt="たかどまり" sqref="AF11" xr:uid="{1BE33C4E-8179-4AA9-8966-393EFE24AAD6}"/>
    <dataValidation allowBlank="1" showInputMessage="1" showErrorMessage="1" prompt="せいわ" sqref="AF22" xr:uid="{495F0749-656D-4195-8A5A-290B586895C5}"/>
    <dataValidation allowBlank="1" showInputMessage="1" showErrorMessage="1" prompt="しゅまりない" sqref="AF21" xr:uid="{FD172831-13E2-4AA8-8D9B-0623F53F1C0F}"/>
    <dataValidation allowBlank="1" showInputMessage="1" showErrorMessage="1" prompt="ちっぷべつ" sqref="AF16" xr:uid="{E283D72C-0E78-4F09-B9D6-3599A3EF95A7}"/>
    <dataValidation allowBlank="1" showInputMessage="1" showErrorMessage="1" prompt="おさむない" sqref="AF13" xr:uid="{0EB6C5FE-A2FB-403E-A14E-DC4B0D4B7EC9}"/>
    <dataValidation allowBlank="1" showInputMessage="1" showErrorMessage="1" prompt="もせうし" sqref="AF15" xr:uid="{B596B09C-384F-45D2-8378-75E21D8AD3ED}"/>
    <dataValidation allowBlank="1" showInputMessage="1" showErrorMessage="1" prompt="ほくりゅう" sqref="AF17" xr:uid="{F35A606E-6C5B-4206-B494-3335220556FD}"/>
    <dataValidation allowBlank="1" showInputMessage="1" showErrorMessage="1" prompt="こたん" sqref="E14" xr:uid="{23D93836-C6F6-4533-A72A-472233DB1D3E}"/>
    <dataValidation allowBlank="1" showInputMessage="1" showErrorMessage="1" prompt="もうらい" sqref="E13" xr:uid="{8EB31B1B-8E94-40BB-890B-2048041B3A69}"/>
    <dataValidation allowBlank="1" showInputMessage="1" showErrorMessage="1" prompt="かえで" sqref="N21" xr:uid="{1134CF85-3503-48BD-B4A2-50660A9B3EC2}"/>
    <dataValidation allowBlank="1" showInputMessage="1" showErrorMessage="1" prompt="もみじやま" sqref="N20" xr:uid="{DD4AB696-9C60-4F5D-8113-A443D2D35577}"/>
    <dataValidation allowBlank="1" showInputMessage="1" showErrorMessage="1" prompt="たきのうえ" sqref="N19" xr:uid="{FEBCE45B-C5E1-48AB-84E8-C64E260F62B6}"/>
    <dataValidation allowBlank="1" showInputMessage="1" showErrorMessage="1" prompt="しかのたに" sqref="N18" xr:uid="{220F260C-BE00-4A1D-9941-1181119FA007}"/>
    <dataValidation allowBlank="1" showInputMessage="1" showErrorMessage="1" prompt="ゆうばり" sqref="N17" xr:uid="{19234EDB-9AA3-47FE-B462-E9EAC8553BC1}"/>
    <dataValidation allowBlank="1" showInputMessage="1" showErrorMessage="1" prompt="かわばた" sqref="N16" xr:uid="{E2772BDC-CA61-4F14-8E60-19C41FEE4D67}"/>
    <dataValidation allowBlank="1" showInputMessage="1" showErrorMessage="1" prompt="みかわ" sqref="N15" xr:uid="{30056923-ECD2-46AD-8A86-A100F10E0A4E}"/>
    <dataValidation allowBlank="1" showInputMessage="1" showErrorMessage="1" prompt="ゆに" sqref="N14" xr:uid="{163C5D59-A6B0-42F0-8698-082046EA921F}"/>
    <dataValidation allowBlank="1" showInputMessage="1" showErrorMessage="1" prompt="しんとつかわ" sqref="E31" xr:uid="{AA1613F3-840E-4385-81F1-5A5ED23B1177}"/>
    <dataValidation allowBlank="1" showInputMessage="1" showErrorMessage="1" prompt="うらうす" sqref="E30" xr:uid="{227538CD-6B71-47E8-841C-81B056450561}"/>
    <dataValidation allowBlank="1" showInputMessage="1" showErrorMessage="1" prompt="つきがた" sqref="E29" xr:uid="{AE92DD3F-4DBA-437D-954E-9C7CB6B1BFEB}"/>
    <dataValidation allowBlank="1" showInputMessage="1" showErrorMessage="1" prompt="しんしのつ" sqref="E27" xr:uid="{AD000DA3-7176-4D7A-87BD-9BEA06821D55}"/>
    <dataValidation allowBlank="1" showInputMessage="1" showErrorMessage="1" prompt="さっぴない" sqref="E28" xr:uid="{5CFF341F-46E2-43DA-9B0C-6F0F0176AB09}"/>
    <dataValidation allowBlank="1" showInputMessage="1" showErrorMessage="1" prompt="びばいひがし" sqref="W22" xr:uid="{C7C53549-2BBE-408F-A36A-11A72D4BE070}"/>
    <dataValidation allowBlank="1" showInputMessage="1" showErrorMessage="1" prompt="びばいにし" sqref="W21" xr:uid="{9EDAEF9D-2F25-4B4D-9595-35968E423AB2}"/>
    <dataValidation allowBlank="1" showInputMessage="1" showErrorMessage="1" prompt="みねのぶ" sqref="W20" xr:uid="{DD36FEC5-19CD-47B3-93A6-CD270448CC54}"/>
    <dataValidation allowBlank="1" showInputMessage="1" showErrorMessage="1" prompt="みかさ" sqref="W19" xr:uid="{92466FCC-6BD5-49BC-A3AD-ECE86EE57FF7}"/>
    <dataValidation allowBlank="1" showInputMessage="1" showErrorMessage="1" prompt="くりさわ" sqref="W18" xr:uid="{19E1A870-C863-4617-B414-D6DC00B45BD9}"/>
    <dataValidation allowBlank="1" showInputMessage="1" showErrorMessage="1" prompt="まんじ" sqref="W17" xr:uid="{811CB96B-61CB-4839-9658-39BA7D390EAE}"/>
    <dataValidation allowBlank="1" showInputMessage="1" showErrorMessage="1" prompt="たきかわちゅうおう" sqref="W26" xr:uid="{D9C0F2A3-C272-424C-8BE0-300416178C4F}"/>
    <dataValidation allowBlank="1" showInputMessage="1" showErrorMessage="1" prompt="すながわ" sqref="W25" xr:uid="{58AC9D54-BBC1-4E0F-B09C-853FA9A3B1BF}"/>
    <dataValidation allowBlank="1" showInputMessage="1" showErrorMessage="1" prompt="すながわなんぶ" sqref="W24" xr:uid="{F0FA7E21-8347-4B11-B30A-9AC0D70F3DE1}"/>
    <dataValidation allowBlank="1" showInputMessage="1" showErrorMessage="1" prompt="ないえ" sqref="W23" xr:uid="{7C2C6C5B-90A0-4D0F-8AB1-8A4A8DEE7273}"/>
    <dataValidation allowBlank="1" showInputMessage="1" showErrorMessage="1" prompt="かみあしべつ" sqref="W33" xr:uid="{1DBA800C-471E-4506-BDB3-1AF380FCD451}"/>
    <dataValidation allowBlank="1" showInputMessage="1" showErrorMessage="1" prompt="あしべつ" sqref="W32" xr:uid="{A02D12FB-AD18-425B-B228-5479DB9274DB}"/>
    <dataValidation allowBlank="1" showInputMessage="1" showErrorMessage="1" prompt="あかびら" sqref="W31" xr:uid="{4294296F-18BA-424F-889E-1507D301B2E4}"/>
    <dataValidation allowBlank="1" showInputMessage="1" showErrorMessage="1" prompt="うたしない" sqref="W30" xr:uid="{F8CBCB0F-2551-4634-BABB-266CA25C94D0}"/>
    <dataValidation allowBlank="1" showInputMessage="1" showErrorMessage="1" prompt="かみすながわ" sqref="W29" xr:uid="{3F93A3CE-4D4F-4F24-8EB0-9F975D80F21F}"/>
    <dataValidation allowBlank="1" showInputMessage="1" showErrorMessage="1" prompt="くんべつ" sqref="E17" xr:uid="{84A2838B-E258-4BEE-92C2-9EA288FAD3EE}"/>
    <dataValidation allowBlank="1" showInputMessage="1" showErrorMessage="1" prompt="だいにかわしも" sqref="E18" xr:uid="{C0576E68-9FF3-45B3-9897-EB1EA81B9BDA}"/>
    <dataValidation allowBlank="1" showInputMessage="1" showErrorMessage="1" prompt="おくりげ" sqref="E19" xr:uid="{3F0047DD-2582-408E-A46A-A93156D41F59}"/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DA026A71-E91D-41CB-90F4-892F73FB0D01}">
      <formula1>500</formula1>
      <formula2>X16</formula2>
    </dataValidation>
    <dataValidation type="whole" errorStyle="information" allowBlank="1" showInputMessage="1" showErrorMessage="1" errorTitle="定数オーバー" error="定数オーバーです。" sqref="AH22 Y25 G11:G13 Y29 G27:G32 Y31:Y32 Y11:Y12 P11:P13 P15:P17 G16:G17 Y17:Y19 AH12 AH19:AH20 Y21:Y23 AH14:AH17 P21" xr:uid="{6DEDC759-E391-4B3B-9EDB-1F92B5074C82}">
      <formula1>0</formula1>
      <formula2>F11</formula2>
    </dataValidation>
    <dataValidation allowBlank="1" showInputMessage="1" showErrorMessage="1" prompt="まいにちたきかわちゅうおう" sqref="W28" xr:uid="{6F52AF97-1FEB-466A-A9C9-C19BE3B83E2C}"/>
    <dataValidation type="whole" errorStyle="information" allowBlank="1" showErrorMessage="1" errorTitle="定数オーバー" error="定数オーバーです。" sqref="Y28" xr:uid="{C194FEE5-FAF7-4DAC-9183-23B06EA0F735}">
      <formula1>0</formula1>
      <formula2>X28</formula2>
    </dataValidation>
  </dataValidations>
  <hyperlinks>
    <hyperlink ref="AK5" location="表紙!A1" display="表紙へ戻る" xr:uid="{4B227A39-EAEE-46AB-952B-45734416DF09}"/>
    <hyperlink ref="AK7:AL7" location="変更履歴!A1" display="変更履歴へ" xr:uid="{944CBCBF-61F6-4ACF-AB77-5C0D64AAB335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60FC2-AE69-47AE-A805-B31B840FCBEE}">
  <sheetPr>
    <pageSetUpPr fitToPage="1"/>
  </sheetPr>
  <dimension ref="A1:AL46"/>
  <sheetViews>
    <sheetView showGridLines="0" showZeros="0" view="pageBreakPreview" zoomScale="75" zoomScaleNormal="75" zoomScaleSheetLayoutView="75" workbookViewId="0"/>
  </sheetViews>
  <sheetFormatPr defaultColWidth="8.08203125" defaultRowHeight="12" customHeight="1"/>
  <cols>
    <col min="1" max="2" width="3.9140625" style="53" customWidth="1"/>
    <col min="3" max="4" width="2.6640625" style="53" customWidth="1"/>
    <col min="5" max="5" width="8.6640625" style="53" customWidth="1"/>
    <col min="6" max="6" width="6" style="53" customWidth="1"/>
    <col min="7" max="7" width="7.58203125" style="53" customWidth="1"/>
    <col min="8" max="8" width="8.9140625" style="53" hidden="1" customWidth="1"/>
    <col min="9" max="9" width="1.9140625" style="53" customWidth="1"/>
    <col min="10" max="11" width="3.9140625" style="53" customWidth="1"/>
    <col min="12" max="13" width="2.6640625" style="53" customWidth="1"/>
    <col min="14" max="14" width="8.6640625" style="53" customWidth="1"/>
    <col min="15" max="15" width="6" style="53" customWidth="1"/>
    <col min="16" max="16" width="7.58203125" style="53" customWidth="1"/>
    <col min="17" max="17" width="8.9140625" style="53" hidden="1" customWidth="1"/>
    <col min="18" max="18" width="1.9140625" style="53" customWidth="1"/>
    <col min="19" max="20" width="3.9140625" style="53" customWidth="1"/>
    <col min="21" max="22" width="2.6640625" style="53" customWidth="1"/>
    <col min="23" max="23" width="8.6640625" style="53" customWidth="1"/>
    <col min="24" max="24" width="6" style="53" customWidth="1"/>
    <col min="25" max="25" width="7.58203125" style="53" customWidth="1"/>
    <col min="26" max="26" width="8.9140625" style="53" hidden="1" customWidth="1"/>
    <col min="27" max="27" width="1.9140625" style="53" customWidth="1"/>
    <col min="28" max="29" width="3.9140625" style="53" customWidth="1"/>
    <col min="30" max="31" width="2.6640625" style="53" customWidth="1"/>
    <col min="32" max="32" width="8.6640625" style="53" customWidth="1"/>
    <col min="33" max="33" width="6" style="53" customWidth="1"/>
    <col min="34" max="34" width="7.58203125" style="53" customWidth="1"/>
    <col min="35" max="35" width="8.9140625" style="53" hidden="1" customWidth="1"/>
    <col min="36" max="36" width="1.9140625" style="53" customWidth="1"/>
    <col min="37" max="16384" width="8.08203125" style="53"/>
  </cols>
  <sheetData>
    <row r="1" spans="1:38" ht="3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132"/>
      <c r="AA1" s="132"/>
      <c r="AB1" s="132"/>
      <c r="AC1" s="132"/>
      <c r="AD1" s="95"/>
      <c r="AE1" s="95"/>
      <c r="AF1" s="95"/>
      <c r="AG1" s="95"/>
      <c r="AH1" s="95"/>
      <c r="AI1" s="95"/>
      <c r="AJ1" s="95"/>
      <c r="AK1" s="95"/>
      <c r="AL1" s="95"/>
    </row>
    <row r="2" spans="1:38" ht="18" customHeight="1">
      <c r="A2" s="540">
        <v>7</v>
      </c>
      <c r="B2" s="541"/>
      <c r="C2" s="542" t="s">
        <v>1045</v>
      </c>
      <c r="D2" s="543"/>
      <c r="E2" s="543"/>
      <c r="F2" s="543"/>
      <c r="G2" s="543"/>
      <c r="H2" s="151"/>
      <c r="I2" s="95"/>
      <c r="J2" s="758">
        <v>45992</v>
      </c>
      <c r="K2" s="758"/>
      <c r="L2" s="758"/>
      <c r="M2" s="758"/>
      <c r="N2" s="430"/>
      <c r="O2" s="545" t="s">
        <v>92</v>
      </c>
      <c r="P2" s="545"/>
      <c r="Q2" s="545"/>
      <c r="R2" s="545"/>
      <c r="S2" s="545"/>
      <c r="T2" s="545"/>
      <c r="U2" s="545"/>
      <c r="V2" s="545"/>
      <c r="W2" s="545"/>
      <c r="X2" s="95"/>
      <c r="Y2" s="3" t="s">
        <v>93</v>
      </c>
      <c r="Z2" s="95"/>
      <c r="AA2" s="95"/>
      <c r="AB2" s="95"/>
      <c r="AC2" s="95"/>
      <c r="AD2" s="95"/>
      <c r="AE2" s="95"/>
      <c r="AF2" s="96"/>
      <c r="AG2" s="97"/>
      <c r="AH2" s="98" t="s">
        <v>94</v>
      </c>
      <c r="AI2" s="95"/>
      <c r="AJ2" s="95"/>
      <c r="AK2" s="95"/>
      <c r="AL2" s="95"/>
    </row>
    <row r="3" spans="1:38" ht="4.5" customHeight="1" thickBot="1">
      <c r="A3" s="130"/>
      <c r="B3" s="130"/>
      <c r="C3" s="130"/>
      <c r="D3" s="130"/>
      <c r="E3" s="130"/>
      <c r="F3" s="130"/>
      <c r="G3" s="130"/>
      <c r="H3" s="132">
        <v>201</v>
      </c>
      <c r="I3" s="3"/>
      <c r="J3" s="3"/>
      <c r="K3" s="3"/>
      <c r="L3" s="3"/>
      <c r="M3" s="3"/>
      <c r="N3" s="3"/>
      <c r="O3" s="3"/>
      <c r="P3" s="3"/>
      <c r="Q3" s="3"/>
      <c r="R3" s="132"/>
      <c r="S3" s="3"/>
      <c r="T3" s="3"/>
      <c r="U3" s="3"/>
      <c r="V3" s="3"/>
      <c r="W3" s="3"/>
      <c r="X3" s="3"/>
      <c r="Y3" s="3"/>
      <c r="Z3" s="152"/>
      <c r="AA3" s="132"/>
      <c r="AB3" s="132"/>
      <c r="AC3" s="132"/>
      <c r="AD3" s="3"/>
      <c r="AE3" s="3"/>
      <c r="AF3" s="3"/>
      <c r="AG3" s="3"/>
      <c r="AH3" s="3"/>
      <c r="AI3" s="3"/>
      <c r="AJ3" s="3"/>
      <c r="AK3" s="3"/>
      <c r="AL3" s="3"/>
    </row>
    <row r="4" spans="1:38" ht="13.5" customHeight="1" thickTop="1">
      <c r="A4" s="100" t="s">
        <v>95</v>
      </c>
      <c r="B4" s="101"/>
      <c r="C4" s="102"/>
      <c r="D4" s="546" t="s">
        <v>96</v>
      </c>
      <c r="E4" s="547"/>
      <c r="F4" s="548"/>
      <c r="G4" s="546" t="s">
        <v>97</v>
      </c>
      <c r="H4" s="547"/>
      <c r="I4" s="547"/>
      <c r="J4" s="547"/>
      <c r="K4" s="547"/>
      <c r="L4" s="547"/>
      <c r="M4" s="547"/>
      <c r="N4" s="547"/>
      <c r="O4" s="547"/>
      <c r="P4" s="547"/>
      <c r="Q4" s="547"/>
      <c r="R4" s="547"/>
      <c r="S4" s="547"/>
      <c r="T4" s="547"/>
      <c r="U4" s="549" t="s">
        <v>333</v>
      </c>
      <c r="V4" s="547"/>
      <c r="W4" s="547"/>
      <c r="X4" s="546" t="s">
        <v>99</v>
      </c>
      <c r="Y4" s="547"/>
      <c r="Z4" s="587"/>
      <c r="AA4" s="588" t="s">
        <v>4</v>
      </c>
      <c r="AB4" s="589"/>
      <c r="AC4" s="589"/>
      <c r="AD4" s="589" t="s">
        <v>100</v>
      </c>
      <c r="AE4" s="589"/>
      <c r="AF4" s="589"/>
      <c r="AG4" s="589"/>
      <c r="AH4" s="103" t="s">
        <v>101</v>
      </c>
      <c r="AI4" s="132"/>
      <c r="AJ4" s="132"/>
      <c r="AK4" s="132"/>
      <c r="AL4" s="132"/>
    </row>
    <row r="5" spans="1:38" ht="24.75" customHeight="1" thickBot="1">
      <c r="A5" s="552"/>
      <c r="B5" s="553"/>
      <c r="C5" s="554"/>
      <c r="D5" s="555" t="str">
        <f>表紙!E5</f>
        <v/>
      </c>
      <c r="E5" s="556"/>
      <c r="F5" s="556"/>
      <c r="G5" s="557">
        <f>表紙!D6</f>
        <v>0</v>
      </c>
      <c r="H5" s="558"/>
      <c r="I5" s="558"/>
      <c r="J5" s="558"/>
      <c r="K5" s="558"/>
      <c r="L5" s="558"/>
      <c r="M5" s="558"/>
      <c r="N5" s="558"/>
      <c r="O5" s="558"/>
      <c r="P5" s="558"/>
      <c r="Q5" s="558"/>
      <c r="R5" s="558"/>
      <c r="S5" s="558"/>
      <c r="T5" s="558"/>
      <c r="U5" s="559">
        <f>表紙!D7</f>
        <v>0</v>
      </c>
      <c r="V5" s="560"/>
      <c r="W5" s="560"/>
      <c r="X5" s="603">
        <f>表紙!D8</f>
        <v>0</v>
      </c>
      <c r="Y5" s="604"/>
      <c r="Z5" s="605"/>
      <c r="AA5" s="606">
        <f>表紙!K4</f>
        <v>0</v>
      </c>
      <c r="AB5" s="607"/>
      <c r="AC5" s="607"/>
      <c r="AD5" s="602">
        <f>表紙!L4</f>
        <v>0</v>
      </c>
      <c r="AE5" s="602"/>
      <c r="AF5" s="602"/>
      <c r="AG5" s="602"/>
      <c r="AH5" s="104">
        <f>表紙!P4</f>
        <v>0</v>
      </c>
      <c r="AI5" s="95"/>
      <c r="AJ5" s="95"/>
      <c r="AK5" s="590" t="s">
        <v>102</v>
      </c>
      <c r="AL5" s="590"/>
    </row>
    <row r="6" spans="1:38" ht="13.5" customHeight="1" thickTop="1">
      <c r="A6" s="100" t="s">
        <v>103</v>
      </c>
      <c r="B6" s="101"/>
      <c r="C6" s="102"/>
      <c r="D6" s="546" t="s">
        <v>104</v>
      </c>
      <c r="E6" s="547"/>
      <c r="F6" s="548"/>
      <c r="G6" s="546" t="s">
        <v>105</v>
      </c>
      <c r="H6" s="547"/>
      <c r="I6" s="547"/>
      <c r="J6" s="547"/>
      <c r="K6" s="548"/>
      <c r="L6" s="677" t="s">
        <v>1046</v>
      </c>
      <c r="M6" s="678"/>
      <c r="N6" s="678"/>
      <c r="O6" s="677" t="s">
        <v>335</v>
      </c>
      <c r="P6" s="679"/>
      <c r="Q6" s="153"/>
      <c r="R6" s="681"/>
      <c r="S6" s="681"/>
      <c r="T6" s="681"/>
      <c r="U6" s="682"/>
      <c r="V6" s="680"/>
      <c r="W6" s="681"/>
      <c r="X6" s="546" t="s">
        <v>106</v>
      </c>
      <c r="Y6" s="547"/>
      <c r="Z6" s="547"/>
      <c r="AA6" s="608"/>
      <c r="AB6" s="609" t="s">
        <v>1047</v>
      </c>
      <c r="AC6" s="610"/>
      <c r="AD6" s="610"/>
      <c r="AE6" s="610"/>
      <c r="AF6" s="610"/>
      <c r="AG6" s="610"/>
      <c r="AH6" s="611"/>
      <c r="AI6" s="132"/>
      <c r="AJ6" s="132"/>
      <c r="AK6" s="132"/>
      <c r="AL6" s="132"/>
    </row>
    <row r="7" spans="1:38" ht="24.75" customHeight="1" thickBot="1">
      <c r="A7" s="594"/>
      <c r="B7" s="595"/>
      <c r="C7" s="596"/>
      <c r="D7" s="597">
        <f>表紙!J25</f>
        <v>0</v>
      </c>
      <c r="E7" s="598"/>
      <c r="F7" s="599"/>
      <c r="G7" s="597">
        <f>SUM(L7,O7)</f>
        <v>0</v>
      </c>
      <c r="H7" s="598"/>
      <c r="I7" s="598"/>
      <c r="J7" s="598"/>
      <c r="K7" s="599"/>
      <c r="L7" s="763">
        <f>F37</f>
        <v>0</v>
      </c>
      <c r="M7" s="764"/>
      <c r="N7" s="764"/>
      <c r="O7" s="763">
        <f>SUM(P11:P20,Y11:Y25,AH11:AH20)</f>
        <v>0</v>
      </c>
      <c r="P7" s="765"/>
      <c r="Q7" s="154"/>
      <c r="R7" s="766"/>
      <c r="S7" s="766"/>
      <c r="T7" s="766"/>
      <c r="U7" s="767"/>
      <c r="V7" s="759"/>
      <c r="W7" s="760"/>
      <c r="X7" s="600">
        <f>表紙!D9</f>
        <v>0</v>
      </c>
      <c r="Y7" s="601"/>
      <c r="Z7" s="601"/>
      <c r="AA7" s="601"/>
      <c r="AB7" s="612">
        <f>表紙!D10</f>
        <v>0</v>
      </c>
      <c r="AC7" s="560"/>
      <c r="AD7" s="560"/>
      <c r="AE7" s="560"/>
      <c r="AF7" s="560"/>
      <c r="AG7" s="560"/>
      <c r="AH7" s="613"/>
      <c r="AI7" s="95"/>
      <c r="AJ7" s="95"/>
      <c r="AK7" s="590" t="s">
        <v>108</v>
      </c>
      <c r="AL7" s="590"/>
    </row>
    <row r="8" spans="1:38" ht="19" hidden="1">
      <c r="A8" s="95"/>
      <c r="B8" s="132"/>
      <c r="C8" s="132"/>
      <c r="D8" s="132"/>
      <c r="E8" s="132"/>
      <c r="F8" s="132"/>
      <c r="G8" s="132"/>
      <c r="H8" s="115"/>
      <c r="I8" s="115"/>
      <c r="J8" s="115"/>
      <c r="K8" s="115"/>
      <c r="L8" s="112"/>
      <c r="M8" s="112"/>
      <c r="N8" s="112"/>
      <c r="O8" s="112"/>
      <c r="P8" s="112"/>
      <c r="Q8" s="52"/>
      <c r="R8" s="52"/>
      <c r="S8" s="52"/>
      <c r="T8" s="52"/>
      <c r="U8" s="52"/>
      <c r="V8" s="112"/>
      <c r="W8" s="112"/>
      <c r="X8" s="95"/>
      <c r="Y8" s="95"/>
      <c r="Z8" s="95"/>
      <c r="AA8" s="95"/>
      <c r="AB8" s="95"/>
      <c r="AC8" s="117"/>
      <c r="AD8" s="117"/>
      <c r="AE8" s="117"/>
      <c r="AF8" s="95"/>
      <c r="AG8" s="95"/>
      <c r="AH8" s="95"/>
      <c r="AI8" s="95"/>
      <c r="AJ8" s="95"/>
      <c r="AK8" s="3"/>
      <c r="AL8" s="3"/>
    </row>
    <row r="9" spans="1:38" ht="15.75" customHeight="1" thickBot="1">
      <c r="A9" s="117" t="s">
        <v>1048</v>
      </c>
      <c r="B9" s="117"/>
      <c r="C9" s="117"/>
      <c r="D9" s="117"/>
      <c r="E9" s="117"/>
      <c r="F9" s="117"/>
      <c r="G9" s="117"/>
      <c r="H9" s="117"/>
      <c r="I9" s="117"/>
      <c r="J9" s="117" t="s">
        <v>1049</v>
      </c>
      <c r="K9" s="117"/>
      <c r="L9" s="117"/>
      <c r="M9" s="117"/>
      <c r="N9" s="117"/>
      <c r="O9" s="181"/>
      <c r="P9" s="117"/>
      <c r="Q9" s="117"/>
      <c r="R9" s="117"/>
      <c r="S9" s="156" t="s">
        <v>1050</v>
      </c>
      <c r="T9" s="117"/>
      <c r="U9" s="117"/>
      <c r="V9" s="117"/>
      <c r="W9" s="117"/>
      <c r="X9" s="192"/>
      <c r="Y9" s="117"/>
      <c r="Z9" s="117"/>
      <c r="AA9" s="117"/>
      <c r="AB9" s="117" t="s">
        <v>1051</v>
      </c>
      <c r="AC9" s="117"/>
      <c r="AD9" s="117"/>
      <c r="AE9" s="117"/>
      <c r="AF9" s="117"/>
      <c r="AG9" s="181"/>
      <c r="AH9" s="117"/>
      <c r="AI9" s="132"/>
      <c r="AJ9" s="132"/>
      <c r="AK9" s="132"/>
      <c r="AL9" s="132"/>
    </row>
    <row r="10" spans="1:38" ht="15.75" customHeight="1" thickTop="1">
      <c r="A10" s="746" t="s">
        <v>340</v>
      </c>
      <c r="B10" s="747"/>
      <c r="C10" s="748" t="s">
        <v>4</v>
      </c>
      <c r="D10" s="747"/>
      <c r="E10" s="230" t="s">
        <v>112</v>
      </c>
      <c r="F10" s="157" t="s">
        <v>341</v>
      </c>
      <c r="G10" s="158" t="s">
        <v>114</v>
      </c>
      <c r="H10" s="132"/>
      <c r="I10" s="132"/>
      <c r="J10" s="686" t="s">
        <v>340</v>
      </c>
      <c r="K10" s="687"/>
      <c r="L10" s="701" t="s">
        <v>4</v>
      </c>
      <c r="M10" s="687"/>
      <c r="N10" s="159" t="s">
        <v>112</v>
      </c>
      <c r="O10" s="162" t="s">
        <v>341</v>
      </c>
      <c r="P10" s="163" t="s">
        <v>114</v>
      </c>
      <c r="Q10" s="132"/>
      <c r="R10" s="132"/>
      <c r="S10" s="686" t="s">
        <v>340</v>
      </c>
      <c r="T10" s="687"/>
      <c r="U10" s="701" t="s">
        <v>4</v>
      </c>
      <c r="V10" s="687"/>
      <c r="W10" s="159" t="s">
        <v>112</v>
      </c>
      <c r="X10" s="162" t="s">
        <v>341</v>
      </c>
      <c r="Y10" s="163" t="s">
        <v>114</v>
      </c>
      <c r="Z10" s="132"/>
      <c r="AA10" s="95"/>
      <c r="AB10" s="686" t="s">
        <v>340</v>
      </c>
      <c r="AC10" s="687"/>
      <c r="AD10" s="701" t="s">
        <v>4</v>
      </c>
      <c r="AE10" s="687"/>
      <c r="AF10" s="159" t="s">
        <v>112</v>
      </c>
      <c r="AG10" s="162" t="s">
        <v>341</v>
      </c>
      <c r="AH10" s="163" t="s">
        <v>114</v>
      </c>
      <c r="AI10" s="132"/>
      <c r="AJ10" s="132"/>
      <c r="AK10" s="117"/>
      <c r="AL10" s="132"/>
    </row>
    <row r="11" spans="1:38" ht="15.75" customHeight="1">
      <c r="A11" s="749" t="s">
        <v>1052</v>
      </c>
      <c r="B11" s="657"/>
      <c r="C11" s="654">
        <v>44020</v>
      </c>
      <c r="D11" s="577"/>
      <c r="E11" s="329" t="s">
        <v>1053</v>
      </c>
      <c r="F11" s="239">
        <v>3265</v>
      </c>
      <c r="G11" s="274"/>
      <c r="H11" s="194" t="s">
        <v>1054</v>
      </c>
      <c r="I11" s="132"/>
      <c r="J11" s="656" t="s">
        <v>1055</v>
      </c>
      <c r="K11" s="657"/>
      <c r="L11" s="654">
        <v>18003</v>
      </c>
      <c r="M11" s="660"/>
      <c r="N11" s="478" t="s">
        <v>1056</v>
      </c>
      <c r="O11" s="239">
        <v>30</v>
      </c>
      <c r="P11" s="234"/>
      <c r="Q11" s="194" t="s">
        <v>1057</v>
      </c>
      <c r="R11" s="200"/>
      <c r="S11" s="656" t="s">
        <v>1058</v>
      </c>
      <c r="T11" s="657"/>
      <c r="U11" s="654">
        <v>18270</v>
      </c>
      <c r="V11" s="660"/>
      <c r="W11" s="320" t="s">
        <v>1059</v>
      </c>
      <c r="X11" s="239">
        <v>790</v>
      </c>
      <c r="Y11" s="167"/>
      <c r="Z11" s="132" t="s">
        <v>1060</v>
      </c>
      <c r="AA11" s="95"/>
      <c r="AB11" s="656" t="s">
        <v>1061</v>
      </c>
      <c r="AC11" s="657"/>
      <c r="AD11" s="654">
        <v>18100</v>
      </c>
      <c r="AE11" s="660"/>
      <c r="AF11" s="320" t="s">
        <v>1062</v>
      </c>
      <c r="AG11" s="239">
        <v>1960</v>
      </c>
      <c r="AH11" s="166"/>
      <c r="AI11" s="132" t="s">
        <v>1063</v>
      </c>
      <c r="AJ11" s="132"/>
      <c r="AK11" s="95"/>
      <c r="AL11" s="132"/>
    </row>
    <row r="12" spans="1:38" ht="15.75" customHeight="1">
      <c r="A12" s="750"/>
      <c r="B12" s="651"/>
      <c r="C12" s="646">
        <v>44030</v>
      </c>
      <c r="D12" s="586"/>
      <c r="E12" s="176" t="s">
        <v>1064</v>
      </c>
      <c r="F12" s="262">
        <v>1540</v>
      </c>
      <c r="G12" s="168"/>
      <c r="H12" s="194" t="s">
        <v>1065</v>
      </c>
      <c r="I12" s="132"/>
      <c r="J12" s="650"/>
      <c r="K12" s="651"/>
      <c r="L12" s="664">
        <v>18006</v>
      </c>
      <c r="M12" s="757"/>
      <c r="N12" s="183" t="s">
        <v>1066</v>
      </c>
      <c r="O12" s="777" t="s">
        <v>1067</v>
      </c>
      <c r="P12" s="778"/>
      <c r="Q12" s="194" t="s">
        <v>1068</v>
      </c>
      <c r="R12" s="200"/>
      <c r="S12" s="772" t="s">
        <v>1069</v>
      </c>
      <c r="T12" s="779"/>
      <c r="U12" s="646">
        <v>18280</v>
      </c>
      <c r="V12" s="709"/>
      <c r="W12" s="126" t="s">
        <v>1070</v>
      </c>
      <c r="X12" s="195">
        <v>725</v>
      </c>
      <c r="Y12" s="167"/>
      <c r="Z12" s="132" t="s">
        <v>1071</v>
      </c>
      <c r="AA12" s="95"/>
      <c r="AB12" s="650"/>
      <c r="AC12" s="651"/>
      <c r="AD12" s="664">
        <v>18120</v>
      </c>
      <c r="AE12" s="757"/>
      <c r="AF12" s="134" t="s">
        <v>1072</v>
      </c>
      <c r="AG12" s="777" t="s">
        <v>1073</v>
      </c>
      <c r="AH12" s="778"/>
      <c r="AI12" s="132"/>
      <c r="AJ12" s="132"/>
      <c r="AK12" s="95"/>
      <c r="AL12" s="132"/>
    </row>
    <row r="13" spans="1:38" ht="15.75" customHeight="1">
      <c r="A13" s="750"/>
      <c r="B13" s="651"/>
      <c r="C13" s="646">
        <v>44040</v>
      </c>
      <c r="D13" s="586"/>
      <c r="E13" s="176" t="s">
        <v>1074</v>
      </c>
      <c r="F13" s="262">
        <v>3385</v>
      </c>
      <c r="G13" s="168"/>
      <c r="H13" s="194" t="s">
        <v>1075</v>
      </c>
      <c r="I13" s="132"/>
      <c r="J13" s="772" t="s">
        <v>1076</v>
      </c>
      <c r="K13" s="779"/>
      <c r="L13" s="646">
        <v>18010</v>
      </c>
      <c r="M13" s="709"/>
      <c r="N13" s="176" t="s">
        <v>1077</v>
      </c>
      <c r="O13" s="262">
        <v>1445</v>
      </c>
      <c r="P13" s="167"/>
      <c r="Q13" s="194" t="s">
        <v>1078</v>
      </c>
      <c r="R13" s="200"/>
      <c r="S13" s="772" t="s">
        <v>1079</v>
      </c>
      <c r="T13" s="779"/>
      <c r="U13" s="664">
        <v>18290</v>
      </c>
      <c r="V13" s="757"/>
      <c r="W13" s="134" t="s">
        <v>1080</v>
      </c>
      <c r="X13" s="777" t="s">
        <v>1081</v>
      </c>
      <c r="Y13" s="778"/>
      <c r="Z13" s="132"/>
      <c r="AA13" s="95"/>
      <c r="AB13" s="772" t="s">
        <v>1082</v>
      </c>
      <c r="AC13" s="779"/>
      <c r="AD13" s="718">
        <v>18130</v>
      </c>
      <c r="AE13" s="741"/>
      <c r="AF13" s="738" t="s">
        <v>1083</v>
      </c>
      <c r="AG13" s="921">
        <v>2610</v>
      </c>
      <c r="AH13" s="735"/>
      <c r="AI13" s="924" t="s">
        <v>1084</v>
      </c>
      <c r="AJ13" s="132"/>
      <c r="AK13" s="275"/>
      <c r="AL13" s="132"/>
    </row>
    <row r="14" spans="1:38" ht="15.75" customHeight="1">
      <c r="A14" s="750"/>
      <c r="B14" s="651"/>
      <c r="C14" s="646">
        <v>44050</v>
      </c>
      <c r="D14" s="586"/>
      <c r="E14" s="176" t="s">
        <v>1085</v>
      </c>
      <c r="F14" s="262">
        <v>2315</v>
      </c>
      <c r="G14" s="164"/>
      <c r="H14" s="194" t="s">
        <v>1086</v>
      </c>
      <c r="I14" s="132"/>
      <c r="J14" s="772" t="s">
        <v>1087</v>
      </c>
      <c r="K14" s="779"/>
      <c r="L14" s="646">
        <v>18040</v>
      </c>
      <c r="M14" s="709"/>
      <c r="N14" s="126" t="s">
        <v>1088</v>
      </c>
      <c r="O14" s="195">
        <v>805</v>
      </c>
      <c r="P14" s="167"/>
      <c r="Q14" s="194" t="s">
        <v>1089</v>
      </c>
      <c r="R14" s="200"/>
      <c r="S14" s="650"/>
      <c r="T14" s="651"/>
      <c r="U14" s="646">
        <v>18300</v>
      </c>
      <c r="V14" s="709"/>
      <c r="W14" s="126" t="s">
        <v>1090</v>
      </c>
      <c r="X14" s="195">
        <v>2590</v>
      </c>
      <c r="Y14" s="167"/>
      <c r="Z14" s="132" t="s">
        <v>1091</v>
      </c>
      <c r="AA14" s="95"/>
      <c r="AB14" s="772" t="s">
        <v>1092</v>
      </c>
      <c r="AC14" s="779"/>
      <c r="AD14" s="925"/>
      <c r="AE14" s="926"/>
      <c r="AF14" s="739"/>
      <c r="AG14" s="922"/>
      <c r="AH14" s="923"/>
      <c r="AI14" s="924"/>
      <c r="AJ14" s="132"/>
      <c r="AK14" s="95"/>
      <c r="AL14" s="132"/>
    </row>
    <row r="15" spans="1:38" ht="15.75" customHeight="1">
      <c r="A15" s="750"/>
      <c r="B15" s="651"/>
      <c r="C15" s="646">
        <v>44060</v>
      </c>
      <c r="D15" s="586"/>
      <c r="E15" s="176" t="s">
        <v>1093</v>
      </c>
      <c r="F15" s="262">
        <v>3640</v>
      </c>
      <c r="G15" s="168"/>
      <c r="H15" s="194" t="s">
        <v>1094</v>
      </c>
      <c r="I15" s="132"/>
      <c r="J15" s="772" t="s">
        <v>1095</v>
      </c>
      <c r="K15" s="779"/>
      <c r="L15" s="646">
        <v>18050</v>
      </c>
      <c r="M15" s="709"/>
      <c r="N15" s="126" t="s">
        <v>1096</v>
      </c>
      <c r="O15" s="195">
        <v>1365</v>
      </c>
      <c r="P15" s="167"/>
      <c r="Q15" s="194" t="s">
        <v>1097</v>
      </c>
      <c r="R15" s="200"/>
      <c r="S15" s="650"/>
      <c r="T15" s="651"/>
      <c r="U15" s="646">
        <v>18330</v>
      </c>
      <c r="V15" s="740"/>
      <c r="W15" s="126" t="s">
        <v>1098</v>
      </c>
      <c r="X15" s="195">
        <v>185</v>
      </c>
      <c r="Y15" s="167"/>
      <c r="Z15" s="132" t="s">
        <v>1099</v>
      </c>
      <c r="AA15" s="132"/>
      <c r="AB15" s="772" t="s">
        <v>1100</v>
      </c>
      <c r="AC15" s="779"/>
      <c r="AD15" s="852">
        <v>18150</v>
      </c>
      <c r="AE15" s="853"/>
      <c r="AF15" s="176" t="s">
        <v>1101</v>
      </c>
      <c r="AG15" s="195">
        <v>3795</v>
      </c>
      <c r="AH15" s="167"/>
      <c r="AI15" s="132" t="s">
        <v>1102</v>
      </c>
      <c r="AJ15" s="132"/>
      <c r="AK15" s="95"/>
      <c r="AL15" s="132"/>
    </row>
    <row r="16" spans="1:38" ht="15.75" customHeight="1">
      <c r="A16" s="750"/>
      <c r="B16" s="651"/>
      <c r="C16" s="646">
        <v>44185</v>
      </c>
      <c r="D16" s="586"/>
      <c r="E16" s="176" t="s">
        <v>1103</v>
      </c>
      <c r="F16" s="262">
        <v>1915</v>
      </c>
      <c r="G16" s="168"/>
      <c r="H16" s="194" t="s">
        <v>1104</v>
      </c>
      <c r="I16" s="132"/>
      <c r="J16" s="772" t="s">
        <v>1105</v>
      </c>
      <c r="K16" s="779"/>
      <c r="L16" s="646">
        <v>18060</v>
      </c>
      <c r="M16" s="709"/>
      <c r="N16" s="126" t="s">
        <v>1106</v>
      </c>
      <c r="O16" s="195">
        <v>500</v>
      </c>
      <c r="P16" s="167"/>
      <c r="Q16" s="194" t="s">
        <v>1107</v>
      </c>
      <c r="R16" s="200"/>
      <c r="S16" s="658"/>
      <c r="T16" s="659"/>
      <c r="U16" s="646">
        <v>18340</v>
      </c>
      <c r="V16" s="740"/>
      <c r="W16" s="126" t="s">
        <v>1108</v>
      </c>
      <c r="X16" s="195">
        <v>315</v>
      </c>
      <c r="Y16" s="167"/>
      <c r="Z16" s="132" t="s">
        <v>1109</v>
      </c>
      <c r="AA16" s="95"/>
      <c r="AB16" s="650"/>
      <c r="AC16" s="651"/>
      <c r="AD16" s="852">
        <v>18160</v>
      </c>
      <c r="AE16" s="871"/>
      <c r="AF16" s="126" t="s">
        <v>1110</v>
      </c>
      <c r="AG16" s="195">
        <v>420</v>
      </c>
      <c r="AH16" s="167"/>
      <c r="AI16" s="132" t="s">
        <v>1111</v>
      </c>
      <c r="AJ16" s="132"/>
      <c r="AK16" s="95"/>
      <c r="AL16" s="132"/>
    </row>
    <row r="17" spans="1:38" ht="15.75" customHeight="1">
      <c r="A17" s="750"/>
      <c r="B17" s="651"/>
      <c r="C17" s="664">
        <v>44080</v>
      </c>
      <c r="D17" s="618"/>
      <c r="E17" s="360" t="s">
        <v>1112</v>
      </c>
      <c r="F17" s="932" t="s">
        <v>1113</v>
      </c>
      <c r="G17" s="933"/>
      <c r="H17" s="194" t="s">
        <v>1114</v>
      </c>
      <c r="I17" s="132"/>
      <c r="J17" s="650"/>
      <c r="K17" s="651"/>
      <c r="L17" s="646">
        <v>18070</v>
      </c>
      <c r="M17" s="709"/>
      <c r="N17" s="196" t="s">
        <v>1115</v>
      </c>
      <c r="O17" s="195">
        <v>205</v>
      </c>
      <c r="P17" s="167"/>
      <c r="Q17" s="194" t="s">
        <v>1116</v>
      </c>
      <c r="R17" s="200"/>
      <c r="S17" s="772" t="s">
        <v>1117</v>
      </c>
      <c r="T17" s="779"/>
      <c r="U17" s="646">
        <v>18350</v>
      </c>
      <c r="V17" s="740"/>
      <c r="W17" s="126" t="s">
        <v>1118</v>
      </c>
      <c r="X17" s="195">
        <v>760</v>
      </c>
      <c r="Y17" s="167"/>
      <c r="Z17" s="132" t="s">
        <v>1119</v>
      </c>
      <c r="AA17" s="95"/>
      <c r="AB17" s="650"/>
      <c r="AC17" s="651"/>
      <c r="AD17" s="852">
        <v>18170</v>
      </c>
      <c r="AE17" s="871"/>
      <c r="AF17" s="126" t="s">
        <v>1120</v>
      </c>
      <c r="AG17" s="195">
        <v>160</v>
      </c>
      <c r="AH17" s="167"/>
      <c r="AI17" s="132" t="s">
        <v>1121</v>
      </c>
      <c r="AJ17" s="132"/>
      <c r="AK17" s="95"/>
      <c r="AL17" s="132"/>
    </row>
    <row r="18" spans="1:38" ht="15.75" customHeight="1">
      <c r="A18" s="750"/>
      <c r="B18" s="651"/>
      <c r="C18" s="646">
        <v>44090</v>
      </c>
      <c r="D18" s="586"/>
      <c r="E18" s="176" t="s">
        <v>1122</v>
      </c>
      <c r="F18" s="262">
        <v>4085</v>
      </c>
      <c r="G18" s="168"/>
      <c r="H18" s="194" t="s">
        <v>1123</v>
      </c>
      <c r="I18" s="132"/>
      <c r="J18" s="772" t="s">
        <v>1124</v>
      </c>
      <c r="K18" s="779"/>
      <c r="L18" s="646">
        <v>18020</v>
      </c>
      <c r="M18" s="709"/>
      <c r="N18" s="126" t="s">
        <v>1125</v>
      </c>
      <c r="O18" s="195">
        <v>1740</v>
      </c>
      <c r="P18" s="167"/>
      <c r="Q18" s="194" t="s">
        <v>1126</v>
      </c>
      <c r="R18" s="200"/>
      <c r="S18" s="650"/>
      <c r="T18" s="651"/>
      <c r="U18" s="661">
        <v>18360</v>
      </c>
      <c r="V18" s="807"/>
      <c r="W18" s="354" t="s">
        <v>1127</v>
      </c>
      <c r="X18" s="777" t="s">
        <v>1128</v>
      </c>
      <c r="Y18" s="778"/>
      <c r="Z18" s="132" t="s">
        <v>1129</v>
      </c>
      <c r="AA18" s="132"/>
      <c r="AB18" s="772" t="s">
        <v>1130</v>
      </c>
      <c r="AC18" s="779"/>
      <c r="AD18" s="852">
        <v>18190</v>
      </c>
      <c r="AE18" s="871"/>
      <c r="AF18" s="196" t="s">
        <v>1131</v>
      </c>
      <c r="AG18" s="195">
        <v>80</v>
      </c>
      <c r="AH18" s="167"/>
      <c r="AI18" s="132" t="s">
        <v>1132</v>
      </c>
      <c r="AJ18" s="132"/>
      <c r="AK18" s="95"/>
      <c r="AL18" s="132"/>
    </row>
    <row r="19" spans="1:38" ht="15.75" customHeight="1">
      <c r="A19" s="750"/>
      <c r="B19" s="651"/>
      <c r="C19" s="646">
        <v>44100</v>
      </c>
      <c r="D19" s="586"/>
      <c r="E19" s="176" t="s">
        <v>1133</v>
      </c>
      <c r="F19" s="262">
        <v>1870</v>
      </c>
      <c r="G19" s="168"/>
      <c r="H19" s="194" t="s">
        <v>1134</v>
      </c>
      <c r="I19" s="132"/>
      <c r="J19" s="772" t="s">
        <v>1135</v>
      </c>
      <c r="K19" s="779"/>
      <c r="L19" s="646">
        <v>18030</v>
      </c>
      <c r="M19" s="709"/>
      <c r="N19" s="126" t="s">
        <v>1136</v>
      </c>
      <c r="O19" s="195">
        <v>1820</v>
      </c>
      <c r="P19" s="167"/>
      <c r="Q19" s="194" t="s">
        <v>1137</v>
      </c>
      <c r="R19" s="200"/>
      <c r="S19" s="650"/>
      <c r="T19" s="651"/>
      <c r="U19" s="646">
        <v>18370</v>
      </c>
      <c r="V19" s="740"/>
      <c r="W19" s="126" t="s">
        <v>1138</v>
      </c>
      <c r="X19" s="195">
        <v>3370</v>
      </c>
      <c r="Y19" s="167"/>
      <c r="Z19" s="132" t="s">
        <v>1139</v>
      </c>
      <c r="AA19" s="132"/>
      <c r="AB19" s="650"/>
      <c r="AC19" s="651"/>
      <c r="AD19" s="852">
        <v>18210</v>
      </c>
      <c r="AE19" s="871"/>
      <c r="AF19" s="126" t="s">
        <v>1140</v>
      </c>
      <c r="AG19" s="195">
        <v>375</v>
      </c>
      <c r="AH19" s="167"/>
      <c r="AI19" s="132" t="s">
        <v>1141</v>
      </c>
      <c r="AJ19" s="132"/>
      <c r="AK19" s="95"/>
      <c r="AL19" s="132"/>
    </row>
    <row r="20" spans="1:38" ht="15.75" customHeight="1">
      <c r="A20" s="750"/>
      <c r="B20" s="651"/>
      <c r="C20" s="646">
        <v>44110</v>
      </c>
      <c r="D20" s="586"/>
      <c r="E20" s="176" t="s">
        <v>1142</v>
      </c>
      <c r="F20" s="262">
        <v>2585</v>
      </c>
      <c r="G20" s="168"/>
      <c r="H20" s="194" t="s">
        <v>1143</v>
      </c>
      <c r="I20" s="132"/>
      <c r="J20" s="805" t="s">
        <v>1144</v>
      </c>
      <c r="K20" s="806"/>
      <c r="L20" s="670">
        <v>18090</v>
      </c>
      <c r="M20" s="728"/>
      <c r="N20" s="169" t="s">
        <v>1145</v>
      </c>
      <c r="O20" s="201">
        <v>830</v>
      </c>
      <c r="P20" s="171"/>
      <c r="Q20" s="194" t="s">
        <v>1146</v>
      </c>
      <c r="R20" s="200"/>
      <c r="S20" s="772" t="s">
        <v>1147</v>
      </c>
      <c r="T20" s="779"/>
      <c r="U20" s="646">
        <v>18400</v>
      </c>
      <c r="V20" s="740"/>
      <c r="W20" s="126" t="s">
        <v>1148</v>
      </c>
      <c r="X20" s="195">
        <v>450</v>
      </c>
      <c r="Y20" s="167"/>
      <c r="Z20" s="132" t="s">
        <v>1149</v>
      </c>
      <c r="AA20" s="132"/>
      <c r="AB20" s="805" t="s">
        <v>1150</v>
      </c>
      <c r="AC20" s="806"/>
      <c r="AD20" s="927">
        <v>18230</v>
      </c>
      <c r="AE20" s="928"/>
      <c r="AF20" s="137" t="s">
        <v>1151</v>
      </c>
      <c r="AG20" s="216">
        <v>235</v>
      </c>
      <c r="AH20" s="184"/>
      <c r="AI20" s="132" t="s">
        <v>1152</v>
      </c>
      <c r="AJ20" s="132"/>
      <c r="AK20" s="95"/>
      <c r="AL20" s="132"/>
    </row>
    <row r="21" spans="1:38" ht="15.75" customHeight="1">
      <c r="A21" s="750"/>
      <c r="B21" s="651"/>
      <c r="C21" s="646">
        <v>44120</v>
      </c>
      <c r="D21" s="586"/>
      <c r="E21" s="176" t="s">
        <v>1153</v>
      </c>
      <c r="F21" s="262">
        <v>3090</v>
      </c>
      <c r="G21" s="168"/>
      <c r="H21" s="194" t="s">
        <v>1154</v>
      </c>
      <c r="I21" s="132"/>
      <c r="J21" s="132"/>
      <c r="K21" s="132"/>
      <c r="L21" s="132"/>
      <c r="M21" s="132"/>
      <c r="N21" s="117"/>
      <c r="O21" s="206"/>
      <c r="P21" s="208"/>
      <c r="Q21" s="200"/>
      <c r="R21" s="200"/>
      <c r="S21" s="772" t="s">
        <v>1155</v>
      </c>
      <c r="T21" s="779"/>
      <c r="U21" s="646">
        <v>18240</v>
      </c>
      <c r="V21" s="740"/>
      <c r="W21" s="126" t="s">
        <v>1156</v>
      </c>
      <c r="X21" s="195">
        <v>945</v>
      </c>
      <c r="Y21" s="167"/>
      <c r="Z21" s="132" t="s">
        <v>1157</v>
      </c>
      <c r="AA21" s="132"/>
      <c r="AB21" s="204"/>
      <c r="AC21" s="204"/>
      <c r="AD21" s="204"/>
      <c r="AE21" s="204"/>
      <c r="AF21" s="204"/>
      <c r="AG21" s="204"/>
      <c r="AH21" s="204"/>
      <c r="AI21" s="132"/>
      <c r="AJ21" s="132"/>
      <c r="AK21" s="95"/>
      <c r="AL21" s="132"/>
    </row>
    <row r="22" spans="1:38" ht="15.75" customHeight="1">
      <c r="A22" s="750"/>
      <c r="B22" s="651"/>
      <c r="C22" s="646">
        <v>44130</v>
      </c>
      <c r="D22" s="586"/>
      <c r="E22" s="176" t="s">
        <v>1158</v>
      </c>
      <c r="F22" s="262">
        <v>2190</v>
      </c>
      <c r="G22" s="168"/>
      <c r="H22" s="194" t="s">
        <v>1159</v>
      </c>
      <c r="I22" s="132"/>
      <c r="J22" s="132"/>
      <c r="K22" s="132"/>
      <c r="L22" s="132"/>
      <c r="M22" s="132"/>
      <c r="N22" s="117"/>
      <c r="O22" s="206"/>
      <c r="P22" s="208"/>
      <c r="Q22" s="200"/>
      <c r="R22" s="200"/>
      <c r="S22" s="650"/>
      <c r="T22" s="651"/>
      <c r="U22" s="664">
        <v>18260</v>
      </c>
      <c r="V22" s="877"/>
      <c r="W22" s="134" t="s">
        <v>1160</v>
      </c>
      <c r="X22" s="777" t="s">
        <v>1161</v>
      </c>
      <c r="Y22" s="778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</row>
    <row r="23" spans="1:38" ht="15.75" customHeight="1">
      <c r="A23" s="750"/>
      <c r="B23" s="651"/>
      <c r="C23" s="646">
        <v>44140</v>
      </c>
      <c r="D23" s="586"/>
      <c r="E23" s="176" t="s">
        <v>1162</v>
      </c>
      <c r="F23" s="262">
        <v>4090</v>
      </c>
      <c r="G23" s="168"/>
      <c r="H23" s="194" t="s">
        <v>1163</v>
      </c>
      <c r="I23" s="132"/>
      <c r="J23" s="132"/>
      <c r="K23" s="132"/>
      <c r="L23" s="132"/>
      <c r="M23" s="132"/>
      <c r="N23" s="117"/>
      <c r="O23" s="206"/>
      <c r="P23" s="208"/>
      <c r="Q23" s="200"/>
      <c r="R23" s="200"/>
      <c r="S23" s="772" t="s">
        <v>1164</v>
      </c>
      <c r="T23" s="779"/>
      <c r="U23" s="646">
        <v>30450</v>
      </c>
      <c r="V23" s="740"/>
      <c r="W23" s="126" t="s">
        <v>1165</v>
      </c>
      <c r="X23" s="195">
        <v>135</v>
      </c>
      <c r="Y23" s="167"/>
      <c r="Z23" s="132" t="s">
        <v>1166</v>
      </c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95"/>
      <c r="AL23" s="132"/>
    </row>
    <row r="24" spans="1:38" ht="15.75" customHeight="1">
      <c r="A24" s="750"/>
      <c r="B24" s="651"/>
      <c r="C24" s="664">
        <v>44150</v>
      </c>
      <c r="D24" s="618"/>
      <c r="E24" s="360" t="s">
        <v>1167</v>
      </c>
      <c r="F24" s="838" t="s">
        <v>1168</v>
      </c>
      <c r="G24" s="839"/>
      <c r="H24" s="194"/>
      <c r="I24" s="132"/>
      <c r="J24" s="132"/>
      <c r="K24" s="132"/>
      <c r="L24" s="132"/>
      <c r="M24" s="132"/>
      <c r="N24" s="117"/>
      <c r="O24" s="206"/>
      <c r="P24" s="208"/>
      <c r="Q24" s="200"/>
      <c r="R24" s="200"/>
      <c r="S24" s="772" t="s">
        <v>1169</v>
      </c>
      <c r="T24" s="779"/>
      <c r="U24" s="646">
        <v>30470</v>
      </c>
      <c r="V24" s="740"/>
      <c r="W24" s="126" t="s">
        <v>1170</v>
      </c>
      <c r="X24" s="195">
        <v>30</v>
      </c>
      <c r="Y24" s="167"/>
      <c r="Z24" s="132" t="s">
        <v>1171</v>
      </c>
      <c r="AA24" s="132"/>
      <c r="AI24" s="132"/>
      <c r="AJ24" s="132"/>
      <c r="AK24" s="95"/>
      <c r="AL24" s="132"/>
    </row>
    <row r="25" spans="1:38" ht="15.75" customHeight="1">
      <c r="A25" s="750"/>
      <c r="B25" s="651"/>
      <c r="C25" s="646">
        <v>44155</v>
      </c>
      <c r="D25" s="586"/>
      <c r="E25" s="176" t="s">
        <v>1172</v>
      </c>
      <c r="F25" s="262">
        <v>2920</v>
      </c>
      <c r="G25" s="168"/>
      <c r="H25" s="194" t="s">
        <v>1173</v>
      </c>
      <c r="I25" s="132"/>
      <c r="J25" s="132"/>
      <c r="K25" s="132"/>
      <c r="L25" s="132"/>
      <c r="M25" s="132"/>
      <c r="N25" s="117"/>
      <c r="O25" s="206"/>
      <c r="P25" s="208"/>
      <c r="Q25" s="200"/>
      <c r="R25" s="200"/>
      <c r="S25" s="652"/>
      <c r="T25" s="653"/>
      <c r="U25" s="670">
        <v>30480</v>
      </c>
      <c r="V25" s="797"/>
      <c r="W25" s="169" t="s">
        <v>1174</v>
      </c>
      <c r="X25" s="201">
        <v>270</v>
      </c>
      <c r="Y25" s="171"/>
      <c r="Z25" s="132" t="s">
        <v>1175</v>
      </c>
      <c r="AA25" s="132"/>
      <c r="AI25" s="132"/>
      <c r="AJ25" s="132"/>
      <c r="AK25" s="95"/>
      <c r="AL25" s="132"/>
    </row>
    <row r="26" spans="1:38" ht="15.75" customHeight="1">
      <c r="A26" s="750"/>
      <c r="B26" s="651"/>
      <c r="C26" s="646">
        <v>44160</v>
      </c>
      <c r="D26" s="586"/>
      <c r="E26" s="176" t="s">
        <v>1176</v>
      </c>
      <c r="F26" s="262">
        <v>5145</v>
      </c>
      <c r="G26" s="168"/>
      <c r="H26" s="194" t="s">
        <v>1177</v>
      </c>
      <c r="I26" s="132"/>
      <c r="J26" s="132"/>
      <c r="K26" s="132"/>
      <c r="L26" s="132"/>
      <c r="M26" s="132"/>
      <c r="N26" s="117"/>
      <c r="O26" s="206"/>
      <c r="P26" s="208"/>
      <c r="Q26" s="200"/>
      <c r="R26" s="200"/>
      <c r="S26" s="132"/>
      <c r="T26" s="132"/>
      <c r="U26" s="132"/>
      <c r="V26" s="132"/>
      <c r="W26" s="132"/>
      <c r="X26" s="132"/>
      <c r="Y26" s="132"/>
      <c r="Z26" s="132"/>
      <c r="AA26" s="95"/>
      <c r="AB26" s="132"/>
      <c r="AC26" s="132"/>
      <c r="AD26" s="132"/>
      <c r="AE26" s="132"/>
      <c r="AF26" s="117"/>
      <c r="AG26" s="206"/>
      <c r="AH26" s="208"/>
      <c r="AI26" s="132"/>
      <c r="AJ26" s="132"/>
      <c r="AK26" s="132"/>
      <c r="AL26" s="132"/>
    </row>
    <row r="27" spans="1:38" ht="15.75" customHeight="1">
      <c r="A27" s="750"/>
      <c r="B27" s="651"/>
      <c r="C27" s="646">
        <v>44170</v>
      </c>
      <c r="D27" s="586"/>
      <c r="E27" s="176" t="s">
        <v>1178</v>
      </c>
      <c r="F27" s="262">
        <v>2970</v>
      </c>
      <c r="G27" s="168"/>
      <c r="H27" s="194" t="s">
        <v>1179</v>
      </c>
      <c r="I27" s="132"/>
      <c r="J27" s="132"/>
      <c r="K27" s="132"/>
      <c r="L27" s="132"/>
      <c r="M27" s="132"/>
      <c r="N27" s="117"/>
      <c r="O27" s="206"/>
      <c r="P27" s="208"/>
      <c r="Q27" s="200"/>
      <c r="R27" s="200"/>
      <c r="S27" s="132"/>
      <c r="T27" s="132"/>
      <c r="U27" s="132"/>
      <c r="V27" s="132"/>
      <c r="W27" s="132"/>
      <c r="X27" s="132"/>
      <c r="Y27" s="132"/>
      <c r="Z27" s="132"/>
      <c r="AA27" s="95"/>
      <c r="AB27" s="132"/>
      <c r="AC27" s="132"/>
      <c r="AD27" s="132"/>
      <c r="AE27" s="132"/>
      <c r="AF27" s="117"/>
      <c r="AG27" s="206"/>
      <c r="AH27" s="208"/>
      <c r="AI27" s="132"/>
      <c r="AJ27" s="132"/>
      <c r="AK27" s="132"/>
      <c r="AL27" s="132"/>
    </row>
    <row r="28" spans="1:38" ht="15.75" customHeight="1">
      <c r="A28" s="750"/>
      <c r="B28" s="651"/>
      <c r="C28" s="646">
        <v>44180</v>
      </c>
      <c r="D28" s="586"/>
      <c r="E28" s="176" t="s">
        <v>1180</v>
      </c>
      <c r="F28" s="262">
        <v>2860</v>
      </c>
      <c r="G28" s="168"/>
      <c r="H28" s="194" t="s">
        <v>1181</v>
      </c>
      <c r="I28" s="132"/>
      <c r="J28" s="132"/>
      <c r="K28" s="132"/>
      <c r="L28" s="132"/>
      <c r="M28" s="132"/>
      <c r="N28" s="117"/>
      <c r="O28" s="206"/>
      <c r="P28" s="208"/>
      <c r="Q28" s="200"/>
      <c r="R28" s="200"/>
      <c r="S28" s="132"/>
      <c r="T28" s="95"/>
      <c r="U28" s="132"/>
      <c r="V28" s="132"/>
      <c r="W28" s="117"/>
      <c r="X28" s="185"/>
      <c r="Y28" s="140"/>
      <c r="Z28" s="132"/>
      <c r="AA28" s="95"/>
      <c r="AB28" s="132"/>
      <c r="AC28" s="132"/>
      <c r="AD28" s="132"/>
      <c r="AE28" s="132"/>
      <c r="AF28" s="117"/>
      <c r="AG28" s="206"/>
      <c r="AH28" s="208"/>
      <c r="AI28" s="132"/>
      <c r="AJ28" s="132"/>
      <c r="AK28" s="132"/>
      <c r="AL28" s="132"/>
    </row>
    <row r="29" spans="1:38" ht="15.75" customHeight="1">
      <c r="A29" s="750"/>
      <c r="B29" s="651"/>
      <c r="C29" s="646">
        <v>44190</v>
      </c>
      <c r="D29" s="586"/>
      <c r="E29" s="176" t="s">
        <v>1182</v>
      </c>
      <c r="F29" s="262">
        <v>2345</v>
      </c>
      <c r="G29" s="168"/>
      <c r="H29" s="194" t="s">
        <v>1183</v>
      </c>
      <c r="I29" s="132"/>
      <c r="J29" s="132"/>
      <c r="K29" s="132"/>
      <c r="L29" s="132"/>
      <c r="M29" s="132"/>
      <c r="N29" s="117"/>
      <c r="O29" s="206"/>
      <c r="P29" s="208"/>
      <c r="Q29" s="200"/>
      <c r="R29" s="200"/>
      <c r="S29" s="132"/>
      <c r="T29" s="132"/>
      <c r="U29" s="132"/>
      <c r="V29" s="132"/>
      <c r="W29" s="132"/>
      <c r="X29" s="132"/>
      <c r="Y29" s="132"/>
      <c r="Z29" s="132"/>
      <c r="AA29" s="95"/>
      <c r="AB29" s="132"/>
      <c r="AC29" s="132"/>
      <c r="AD29" s="132"/>
      <c r="AE29" s="132"/>
      <c r="AF29" s="117"/>
      <c r="AG29" s="206"/>
      <c r="AH29" s="208"/>
      <c r="AI29" s="132"/>
      <c r="AJ29" s="132"/>
      <c r="AK29" s="132"/>
      <c r="AL29" s="132"/>
    </row>
    <row r="30" spans="1:38" ht="15.75" customHeight="1">
      <c r="A30" s="750"/>
      <c r="B30" s="651"/>
      <c r="C30" s="646">
        <v>44200</v>
      </c>
      <c r="D30" s="586"/>
      <c r="E30" s="176" t="s">
        <v>1184</v>
      </c>
      <c r="F30" s="262">
        <v>1955</v>
      </c>
      <c r="G30" s="168"/>
      <c r="H30" s="194" t="s">
        <v>1185</v>
      </c>
      <c r="I30" s="132"/>
      <c r="J30" s="132"/>
      <c r="K30" s="132"/>
      <c r="L30" s="132"/>
      <c r="M30" s="132"/>
      <c r="N30" s="117"/>
      <c r="O30" s="206"/>
      <c r="P30" s="208"/>
      <c r="Q30" s="200"/>
      <c r="R30" s="200"/>
      <c r="S30" s="132"/>
      <c r="T30" s="132"/>
      <c r="U30" s="132"/>
      <c r="V30" s="132"/>
      <c r="W30" s="132"/>
      <c r="X30" s="132"/>
      <c r="Y30" s="132"/>
      <c r="Z30" s="132"/>
      <c r="AA30" s="95"/>
      <c r="AB30" s="132"/>
      <c r="AC30" s="132"/>
      <c r="AD30" s="132"/>
      <c r="AE30" s="132"/>
      <c r="AF30" s="117"/>
      <c r="AG30" s="206"/>
      <c r="AH30" s="208"/>
      <c r="AI30" s="132"/>
      <c r="AJ30" s="132"/>
      <c r="AK30" s="132"/>
      <c r="AL30" s="132"/>
    </row>
    <row r="31" spans="1:38" ht="15.75" customHeight="1">
      <c r="A31" s="750"/>
      <c r="B31" s="651"/>
      <c r="C31" s="646">
        <v>44210</v>
      </c>
      <c r="D31" s="586"/>
      <c r="E31" s="176" t="s">
        <v>1186</v>
      </c>
      <c r="F31" s="262">
        <v>2250</v>
      </c>
      <c r="G31" s="168"/>
      <c r="H31" s="194" t="s">
        <v>1187</v>
      </c>
      <c r="I31" s="132"/>
      <c r="J31" s="132"/>
      <c r="K31" s="132"/>
      <c r="L31" s="132"/>
      <c r="M31" s="132"/>
      <c r="N31" s="117"/>
      <c r="O31" s="206"/>
      <c r="P31" s="208"/>
      <c r="Q31" s="200"/>
      <c r="R31" s="200"/>
      <c r="S31" s="132"/>
      <c r="T31" s="132"/>
      <c r="U31" s="132"/>
      <c r="V31" s="132"/>
      <c r="W31" s="117"/>
      <c r="X31" s="270"/>
      <c r="Y31" s="172"/>
      <c r="Z31" s="132"/>
      <c r="AA31" s="95"/>
      <c r="AB31" s="132"/>
      <c r="AC31" s="132"/>
      <c r="AD31" s="132"/>
      <c r="AE31" s="132"/>
      <c r="AF31" s="117"/>
      <c r="AG31" s="206"/>
      <c r="AH31" s="208"/>
      <c r="AI31" s="132"/>
      <c r="AJ31" s="132"/>
      <c r="AK31" s="132"/>
      <c r="AL31" s="132"/>
    </row>
    <row r="32" spans="1:38" ht="15.75" customHeight="1">
      <c r="A32" s="750"/>
      <c r="B32" s="651"/>
      <c r="C32" s="646">
        <v>44220</v>
      </c>
      <c r="D32" s="586"/>
      <c r="E32" s="176" t="s">
        <v>1188</v>
      </c>
      <c r="F32" s="262">
        <v>2185</v>
      </c>
      <c r="G32" s="168"/>
      <c r="H32" s="194" t="s">
        <v>1189</v>
      </c>
      <c r="I32" s="132"/>
      <c r="J32" s="132"/>
      <c r="K32" s="132"/>
      <c r="L32" s="132"/>
      <c r="M32" s="132"/>
      <c r="N32" s="117"/>
      <c r="O32" s="206"/>
      <c r="P32" s="208"/>
      <c r="Q32" s="200"/>
      <c r="R32" s="200"/>
      <c r="S32" s="132"/>
      <c r="T32" s="132"/>
      <c r="U32" s="132"/>
      <c r="V32" s="132"/>
      <c r="W32" s="117"/>
      <c r="X32" s="206"/>
      <c r="Y32" s="208"/>
      <c r="Z32" s="132"/>
      <c r="AA32" s="95"/>
      <c r="AB32" s="132"/>
      <c r="AC32" s="132"/>
      <c r="AD32" s="132"/>
      <c r="AE32" s="132"/>
      <c r="AF32" s="117"/>
      <c r="AG32" s="206"/>
      <c r="AH32" s="208"/>
      <c r="AI32" s="132"/>
      <c r="AJ32" s="132"/>
      <c r="AK32" s="95"/>
      <c r="AL32" s="132"/>
    </row>
    <row r="33" spans="1:38" ht="15.75" customHeight="1">
      <c r="A33" s="750"/>
      <c r="B33" s="651"/>
      <c r="C33" s="664">
        <v>44230</v>
      </c>
      <c r="D33" s="618"/>
      <c r="E33" s="240" t="s">
        <v>1190</v>
      </c>
      <c r="F33" s="930" t="s">
        <v>1191</v>
      </c>
      <c r="G33" s="931"/>
      <c r="H33" s="194"/>
      <c r="I33" s="200"/>
      <c r="J33" s="132"/>
      <c r="K33" s="132"/>
      <c r="L33" s="132"/>
      <c r="M33" s="132"/>
      <c r="N33" s="117"/>
      <c r="O33" s="206"/>
      <c r="P33" s="208"/>
      <c r="Q33" s="200"/>
      <c r="R33" s="200"/>
      <c r="S33" s="132"/>
      <c r="T33" s="132"/>
      <c r="U33" s="132"/>
      <c r="V33" s="132"/>
      <c r="W33" s="117"/>
      <c r="X33" s="206"/>
      <c r="Y33" s="208"/>
      <c r="Z33" s="132"/>
      <c r="AA33" s="95"/>
      <c r="AB33" s="132"/>
      <c r="AC33" s="132"/>
      <c r="AD33" s="132"/>
      <c r="AE33" s="132"/>
      <c r="AF33" s="117"/>
      <c r="AG33" s="206"/>
      <c r="AH33" s="208"/>
      <c r="AI33" s="132"/>
      <c r="AJ33" s="132"/>
      <c r="AK33" s="95"/>
      <c r="AL33" s="132"/>
    </row>
    <row r="34" spans="1:38" ht="15.75" customHeight="1">
      <c r="A34" s="750"/>
      <c r="B34" s="651"/>
      <c r="C34" s="646">
        <v>44240</v>
      </c>
      <c r="D34" s="586"/>
      <c r="E34" s="176" t="s">
        <v>1192</v>
      </c>
      <c r="F34" s="262">
        <v>2695</v>
      </c>
      <c r="G34" s="173"/>
      <c r="H34" s="194" t="s">
        <v>1193</v>
      </c>
      <c r="I34" s="200"/>
      <c r="J34" s="132"/>
      <c r="K34" s="132"/>
      <c r="L34" s="132"/>
      <c r="M34" s="132"/>
      <c r="N34" s="117"/>
      <c r="O34" s="206"/>
      <c r="P34" s="208"/>
      <c r="Q34" s="200"/>
      <c r="R34" s="200"/>
      <c r="S34" s="132"/>
      <c r="T34" s="132"/>
      <c r="U34" s="132"/>
      <c r="V34" s="132"/>
      <c r="W34" s="117"/>
      <c r="X34" s="206"/>
      <c r="Y34" s="208"/>
      <c r="Z34" s="132"/>
      <c r="AA34" s="95"/>
      <c r="AB34" s="132"/>
      <c r="AC34" s="132"/>
      <c r="AD34" s="132"/>
      <c r="AE34" s="132"/>
      <c r="AF34" s="117"/>
      <c r="AG34" s="206"/>
      <c r="AH34" s="208"/>
      <c r="AI34" s="132"/>
      <c r="AJ34" s="132"/>
      <c r="AK34" s="95"/>
      <c r="AL34" s="132"/>
    </row>
    <row r="35" spans="1:38" ht="15.75" customHeight="1" thickBot="1">
      <c r="A35" s="929"/>
      <c r="B35" s="653"/>
      <c r="C35" s="670">
        <v>44250</v>
      </c>
      <c r="D35" s="621"/>
      <c r="E35" s="328" t="s">
        <v>1194</v>
      </c>
      <c r="F35" s="294">
        <v>1085</v>
      </c>
      <c r="G35" s="168"/>
      <c r="H35" s="194" t="s">
        <v>1195</v>
      </c>
      <c r="I35" s="200"/>
      <c r="J35" s="132"/>
      <c r="K35" s="132"/>
      <c r="L35" s="132"/>
      <c r="M35" s="132"/>
      <c r="N35" s="117"/>
      <c r="O35" s="206"/>
      <c r="P35" s="208"/>
      <c r="Q35" s="200"/>
      <c r="R35" s="200"/>
      <c r="S35" s="132"/>
      <c r="T35" s="132"/>
      <c r="U35" s="132"/>
      <c r="V35" s="132"/>
      <c r="W35" s="117"/>
      <c r="X35" s="207"/>
      <c r="Y35" s="276"/>
      <c r="Z35" s="95"/>
      <c r="AA35" s="95"/>
      <c r="AB35" s="95"/>
      <c r="AC35" s="95"/>
      <c r="AD35" s="95"/>
      <c r="AE35" s="95"/>
      <c r="AF35" s="132"/>
      <c r="AG35" s="132"/>
      <c r="AH35" s="132"/>
      <c r="AI35" s="132"/>
      <c r="AJ35" s="132"/>
      <c r="AK35" s="132"/>
      <c r="AL35" s="132"/>
    </row>
    <row r="36" spans="1:38" ht="15.75" customHeight="1" thickTop="1" thickBot="1">
      <c r="A36" s="174" t="s">
        <v>801</v>
      </c>
      <c r="B36" s="175"/>
      <c r="C36" s="175"/>
      <c r="D36" s="175"/>
      <c r="E36" s="244"/>
      <c r="F36" s="198">
        <f>SUM(F11:F35)</f>
        <v>60380</v>
      </c>
      <c r="G36" s="246"/>
      <c r="H36" s="194"/>
      <c r="I36" s="200"/>
      <c r="J36" s="132"/>
      <c r="K36" s="132"/>
      <c r="L36" s="132"/>
      <c r="M36" s="132"/>
      <c r="N36" s="117"/>
      <c r="O36" s="206"/>
      <c r="P36" s="208"/>
      <c r="Q36" s="200"/>
      <c r="R36" s="200"/>
      <c r="S36" s="132"/>
      <c r="T36" s="132"/>
      <c r="U36" s="132"/>
      <c r="V36" s="132"/>
      <c r="W36" s="117"/>
      <c r="X36" s="132"/>
      <c r="Y36" s="132"/>
      <c r="Z36" s="95"/>
      <c r="AA36" s="95"/>
      <c r="AB36" s="95"/>
      <c r="AC36" s="95"/>
      <c r="AD36" s="95"/>
      <c r="AE36" s="95"/>
      <c r="AF36" s="117"/>
      <c r="AG36" s="277"/>
      <c r="AH36" s="276"/>
      <c r="AI36" s="132"/>
      <c r="AJ36" s="132"/>
      <c r="AK36" s="132"/>
      <c r="AL36" s="132"/>
    </row>
    <row r="37" spans="1:38" ht="15.75" customHeight="1" thickTop="1" thickBot="1">
      <c r="A37" s="177" t="s">
        <v>808</v>
      </c>
      <c r="B37" s="178"/>
      <c r="C37" s="178"/>
      <c r="D37" s="178"/>
      <c r="E37" s="179"/>
      <c r="F37" s="278">
        <f>SUM(G11:G35)</f>
        <v>0</v>
      </c>
      <c r="G37" s="132"/>
      <c r="H37" s="194"/>
      <c r="I37" s="200"/>
      <c r="J37" s="132"/>
      <c r="K37" s="132"/>
      <c r="L37" s="132"/>
      <c r="M37" s="132"/>
      <c r="N37" s="117"/>
      <c r="O37" s="207"/>
      <c r="P37" s="276"/>
      <c r="Q37" s="200"/>
      <c r="R37" s="200"/>
      <c r="S37" s="132"/>
      <c r="T37" s="132"/>
      <c r="U37" s="132"/>
      <c r="V37" s="132"/>
      <c r="W37" s="117"/>
      <c r="X37" s="132"/>
      <c r="Y37" s="132"/>
      <c r="Z37" s="95"/>
      <c r="AA37" s="95"/>
      <c r="AB37" s="95"/>
      <c r="AC37" s="95"/>
      <c r="AD37" s="95"/>
      <c r="AE37" s="95"/>
      <c r="AF37" s="132"/>
      <c r="AG37" s="132"/>
      <c r="AH37" s="132"/>
      <c r="AI37" s="132"/>
      <c r="AJ37" s="132"/>
      <c r="AK37" s="132"/>
      <c r="AL37" s="132"/>
    </row>
    <row r="38" spans="1:38" ht="15.75" hidden="1" customHeight="1" thickTop="1">
      <c r="A38" s="132"/>
      <c r="B38" s="132"/>
      <c r="C38" s="132"/>
      <c r="D38" s="132"/>
      <c r="E38" s="117"/>
      <c r="F38" s="132"/>
      <c r="G38" s="132"/>
      <c r="H38" s="132"/>
      <c r="I38" s="132"/>
      <c r="J38" s="132"/>
      <c r="K38" s="132"/>
      <c r="L38" s="132"/>
      <c r="M38" s="132"/>
      <c r="N38" s="117"/>
      <c r="O38" s="132"/>
      <c r="P38" s="132"/>
      <c r="Q38" s="200"/>
      <c r="R38" s="200"/>
      <c r="S38" s="132"/>
      <c r="T38" s="132"/>
      <c r="U38" s="132"/>
      <c r="V38" s="132"/>
      <c r="W38" s="117"/>
      <c r="X38" s="132"/>
      <c r="Y38" s="132"/>
      <c r="Z38" s="95"/>
      <c r="AA38" s="95"/>
      <c r="AB38" s="95"/>
      <c r="AC38" s="95"/>
      <c r="AD38" s="95"/>
      <c r="AE38" s="95"/>
      <c r="AF38" s="132"/>
      <c r="AG38" s="132"/>
      <c r="AH38" s="132"/>
      <c r="AI38" s="132"/>
      <c r="AJ38" s="132"/>
      <c r="AK38" s="132"/>
      <c r="AL38" s="132"/>
    </row>
    <row r="39" spans="1:38" ht="15.75" hidden="1" customHeight="1">
      <c r="A39" s="132"/>
      <c r="B39" s="132"/>
      <c r="C39" s="132"/>
      <c r="D39" s="132"/>
      <c r="E39" s="117"/>
      <c r="F39" s="132"/>
      <c r="G39" s="132"/>
      <c r="H39" s="132"/>
      <c r="I39" s="132"/>
      <c r="J39" s="132"/>
      <c r="K39" s="132"/>
      <c r="L39" s="132"/>
      <c r="M39" s="132"/>
      <c r="N39" s="117"/>
      <c r="O39" s="132"/>
      <c r="P39" s="132"/>
      <c r="Q39" s="200"/>
      <c r="R39" s="200"/>
      <c r="S39" s="132"/>
      <c r="T39" s="132"/>
      <c r="U39" s="132"/>
      <c r="V39" s="132"/>
      <c r="W39" s="132"/>
      <c r="X39" s="132"/>
      <c r="Y39" s="132"/>
      <c r="Z39" s="95"/>
      <c r="AA39" s="95"/>
      <c r="AB39" s="95"/>
      <c r="AC39" s="95"/>
      <c r="AD39" s="95"/>
      <c r="AE39" s="95"/>
      <c r="AF39" s="117"/>
      <c r="AG39" s="279"/>
      <c r="AH39" s="95"/>
      <c r="AI39" s="132"/>
      <c r="AJ39" s="132"/>
      <c r="AK39" s="132"/>
      <c r="AL39" s="132"/>
    </row>
    <row r="40" spans="1:38" ht="15.75" customHeight="1" thickTop="1">
      <c r="A40" s="132"/>
      <c r="B40" s="132"/>
      <c r="C40" s="132"/>
      <c r="D40" s="132"/>
      <c r="E40" s="117"/>
      <c r="F40" s="132"/>
      <c r="G40" s="132"/>
      <c r="H40" s="132"/>
      <c r="I40" s="132"/>
      <c r="J40" s="132"/>
      <c r="K40" s="132"/>
      <c r="L40" s="132"/>
      <c r="M40" s="132"/>
      <c r="N40" s="117"/>
      <c r="O40" s="132"/>
      <c r="P40" s="132"/>
      <c r="Q40" s="200"/>
      <c r="R40" s="200"/>
      <c r="S40" s="132"/>
      <c r="T40" s="132"/>
      <c r="U40" s="132"/>
      <c r="V40" s="132"/>
      <c r="W40" s="132"/>
      <c r="X40" s="132"/>
      <c r="Y40" s="132"/>
      <c r="Z40" s="95"/>
      <c r="AA40" s="95"/>
      <c r="AB40" s="95"/>
      <c r="AC40" s="95"/>
      <c r="AD40" s="95"/>
      <c r="AE40" s="95"/>
      <c r="AF40" s="117"/>
      <c r="AG40" s="279"/>
      <c r="AH40" s="95"/>
      <c r="AI40" s="132"/>
      <c r="AJ40" s="132"/>
      <c r="AK40" s="132"/>
      <c r="AL40" s="132"/>
    </row>
    <row r="41" spans="1:38" ht="15.75" customHeight="1">
      <c r="A41" s="142" t="s">
        <v>322</v>
      </c>
      <c r="B41" s="343" t="s">
        <v>323</v>
      </c>
      <c r="C41" s="344"/>
      <c r="D41" s="345"/>
      <c r="E41" s="142" t="s">
        <v>324</v>
      </c>
      <c r="F41" s="346"/>
      <c r="G41" s="346"/>
      <c r="H41" s="346"/>
      <c r="I41" s="346"/>
      <c r="J41" s="346"/>
      <c r="K41" s="346"/>
      <c r="L41" s="346"/>
      <c r="M41" s="346"/>
      <c r="N41" s="346"/>
      <c r="O41" s="347"/>
      <c r="P41" s="348"/>
      <c r="Q41" s="95" t="s">
        <v>325</v>
      </c>
      <c r="R41" s="95"/>
      <c r="S41" s="95"/>
      <c r="T41" s="95"/>
      <c r="U41" s="95"/>
      <c r="V41" s="95"/>
      <c r="W41" s="95"/>
      <c r="X41" s="95"/>
      <c r="Y41" s="95"/>
      <c r="Z41" s="117"/>
      <c r="AA41" s="117"/>
      <c r="AB41" s="117"/>
      <c r="AC41" s="117"/>
      <c r="AD41" s="95"/>
      <c r="AE41" s="95"/>
      <c r="AF41" s="132"/>
      <c r="AG41" s="132"/>
      <c r="AH41" s="132"/>
      <c r="AI41" s="132"/>
      <c r="AJ41" s="132"/>
      <c r="AK41" s="132"/>
      <c r="AL41" s="132"/>
    </row>
    <row r="42" spans="1:38" ht="15.75" customHeight="1">
      <c r="A42" s="142" t="s">
        <v>1637</v>
      </c>
      <c r="B42" s="440"/>
      <c r="C42" s="441"/>
      <c r="E42" s="142"/>
      <c r="F42" s="346"/>
      <c r="G42" s="346"/>
      <c r="H42" s="346"/>
      <c r="I42" s="346"/>
      <c r="J42" s="346"/>
      <c r="K42" s="346"/>
      <c r="L42" s="346"/>
      <c r="M42" s="346"/>
      <c r="N42" s="346"/>
      <c r="O42" s="347"/>
      <c r="P42" s="348"/>
      <c r="Q42" s="95"/>
      <c r="R42" s="95"/>
      <c r="S42" s="95"/>
      <c r="T42" s="95"/>
      <c r="U42" s="95"/>
      <c r="V42" s="95"/>
      <c r="W42" s="95"/>
      <c r="X42" s="95"/>
      <c r="Y42" s="95"/>
      <c r="Z42" s="117"/>
      <c r="AA42" s="117"/>
      <c r="AB42" s="117"/>
      <c r="AC42" s="117"/>
      <c r="AD42" s="95"/>
      <c r="AE42" s="95"/>
      <c r="AF42" s="132"/>
      <c r="AG42" s="132"/>
      <c r="AH42" s="132"/>
      <c r="AI42" s="132"/>
      <c r="AJ42" s="132"/>
      <c r="AK42" s="132"/>
      <c r="AL42" s="132"/>
    </row>
    <row r="43" spans="1:38" ht="15.75" customHeight="1">
      <c r="A43" s="142" t="s">
        <v>326</v>
      </c>
      <c r="AE43" s="132"/>
      <c r="AF43" s="402" t="s">
        <v>1196</v>
      </c>
      <c r="AG43" s="403"/>
      <c r="AH43" s="213">
        <f>F36</f>
        <v>60380</v>
      </c>
      <c r="AI43" s="132"/>
      <c r="AJ43" s="132"/>
      <c r="AK43" s="132"/>
      <c r="AL43" s="132"/>
    </row>
    <row r="44" spans="1:38" ht="15.75" customHeight="1">
      <c r="A44" s="142" t="s">
        <v>328</v>
      </c>
      <c r="AE44" s="132"/>
      <c r="AF44" s="404" t="s">
        <v>503</v>
      </c>
      <c r="AG44" s="412"/>
      <c r="AH44" s="214">
        <f>SUM(O11:O20,X11:X25,AG11:AG20)</f>
        <v>28940</v>
      </c>
      <c r="AI44" s="132"/>
      <c r="AJ44" s="132"/>
      <c r="AK44" s="132"/>
      <c r="AL44" s="132"/>
    </row>
    <row r="45" spans="1:38" ht="15.75" customHeight="1">
      <c r="A45" s="142" t="s">
        <v>330</v>
      </c>
      <c r="AE45" s="132"/>
      <c r="AF45" s="189" t="s">
        <v>331</v>
      </c>
      <c r="AG45" s="190"/>
      <c r="AH45" s="215">
        <f>SUM(AH43:AH44)</f>
        <v>89320</v>
      </c>
      <c r="AI45" s="132"/>
      <c r="AJ45" s="132"/>
      <c r="AK45" s="132"/>
      <c r="AL45" s="132"/>
    </row>
    <row r="46" spans="1:38" ht="15.75" customHeight="1">
      <c r="A46" s="142" t="s">
        <v>1699</v>
      </c>
      <c r="AE46" s="132"/>
      <c r="AF46" s="144"/>
      <c r="AG46" s="204"/>
      <c r="AH46" s="280"/>
      <c r="AI46" s="132"/>
      <c r="AJ46" s="132"/>
      <c r="AK46" s="132"/>
      <c r="AL46" s="132"/>
    </row>
  </sheetData>
  <sheetProtection algorithmName="SHA-512" hashValue="1layJJKFJDG3pFSYBNilfCVeisd+znEfVIMYYAib+UP6DkTAPudzHiR5pAW7mUa0OB32klDSZf9TgF/rSgJNzw==" saltValue="k7jfCdOUZ7HOG7R+wUeC4A==" spinCount="100000" sheet="1" scenarios="1" formatCells="0" autoFilter="0"/>
  <protectedRanges>
    <protectedRange sqref="P43:P44" name="範囲1"/>
    <protectedRange sqref="X45:Y46 AA45:AA46" name="範囲1_1"/>
    <protectedRange sqref="R43:R44" name="範囲1_1_1"/>
  </protectedRanges>
  <mergeCells count="138">
    <mergeCell ref="A11:B35"/>
    <mergeCell ref="C11:D11"/>
    <mergeCell ref="J11:K12"/>
    <mergeCell ref="L11:M11"/>
    <mergeCell ref="C32:D32"/>
    <mergeCell ref="C33:D33"/>
    <mergeCell ref="F33:G33"/>
    <mergeCell ref="C34:D34"/>
    <mergeCell ref="C35:D35"/>
    <mergeCell ref="C26:D26"/>
    <mergeCell ref="C27:D27"/>
    <mergeCell ref="C28:D28"/>
    <mergeCell ref="C29:D29"/>
    <mergeCell ref="C30:D30"/>
    <mergeCell ref="C31:D31"/>
    <mergeCell ref="F17:G17"/>
    <mergeCell ref="S23:T23"/>
    <mergeCell ref="U23:V23"/>
    <mergeCell ref="C24:D24"/>
    <mergeCell ref="F24:G24"/>
    <mergeCell ref="S24:T25"/>
    <mergeCell ref="U24:V24"/>
    <mergeCell ref="C25:D25"/>
    <mergeCell ref="U25:V25"/>
    <mergeCell ref="AD20:AE20"/>
    <mergeCell ref="C21:D21"/>
    <mergeCell ref="S21:T22"/>
    <mergeCell ref="U21:V21"/>
    <mergeCell ref="C22:D22"/>
    <mergeCell ref="U22:V22"/>
    <mergeCell ref="X22:Y22"/>
    <mergeCell ref="C20:D20"/>
    <mergeCell ref="J20:K20"/>
    <mergeCell ref="L20:M20"/>
    <mergeCell ref="S20:T20"/>
    <mergeCell ref="U20:V20"/>
    <mergeCell ref="AB20:AC20"/>
    <mergeCell ref="C23:D23"/>
    <mergeCell ref="AD18:AE18"/>
    <mergeCell ref="C19:D19"/>
    <mergeCell ref="J19:K19"/>
    <mergeCell ref="L19:M19"/>
    <mergeCell ref="U19:V19"/>
    <mergeCell ref="AD19:AE19"/>
    <mergeCell ref="AD16:AE16"/>
    <mergeCell ref="C17:D17"/>
    <mergeCell ref="L17:M17"/>
    <mergeCell ref="S17:T19"/>
    <mergeCell ref="U17:V17"/>
    <mergeCell ref="AD17:AE17"/>
    <mergeCell ref="C18:D18"/>
    <mergeCell ref="J18:K18"/>
    <mergeCell ref="L18:M18"/>
    <mergeCell ref="U18:V18"/>
    <mergeCell ref="C16:D16"/>
    <mergeCell ref="J16:K17"/>
    <mergeCell ref="L16:M16"/>
    <mergeCell ref="U16:V16"/>
    <mergeCell ref="AB18:AC19"/>
    <mergeCell ref="X18:Y18"/>
    <mergeCell ref="AG13:AG14"/>
    <mergeCell ref="AH13:AH14"/>
    <mergeCell ref="AI13:AI14"/>
    <mergeCell ref="C14:D14"/>
    <mergeCell ref="J14:K14"/>
    <mergeCell ref="L14:M14"/>
    <mergeCell ref="U14:V14"/>
    <mergeCell ref="AB14:AC14"/>
    <mergeCell ref="AG12:AH12"/>
    <mergeCell ref="C13:D13"/>
    <mergeCell ref="J13:K13"/>
    <mergeCell ref="L13:M13"/>
    <mergeCell ref="S13:T16"/>
    <mergeCell ref="U13:V13"/>
    <mergeCell ref="X13:Y13"/>
    <mergeCell ref="AB13:AC13"/>
    <mergeCell ref="AD13:AE14"/>
    <mergeCell ref="AF13:AF14"/>
    <mergeCell ref="C15:D15"/>
    <mergeCell ref="J15:K15"/>
    <mergeCell ref="L15:M15"/>
    <mergeCell ref="U15:V15"/>
    <mergeCell ref="AB15:AC17"/>
    <mergeCell ref="AD15:AE15"/>
    <mergeCell ref="S11:T11"/>
    <mergeCell ref="U11:V11"/>
    <mergeCell ref="AB11:AC12"/>
    <mergeCell ref="V7:W7"/>
    <mergeCell ref="X7:AA7"/>
    <mergeCell ref="AD11:AE11"/>
    <mergeCell ref="C12:D12"/>
    <mergeCell ref="L12:M12"/>
    <mergeCell ref="S12:T12"/>
    <mergeCell ref="U12:V12"/>
    <mergeCell ref="AD12:AE12"/>
    <mergeCell ref="U10:V10"/>
    <mergeCell ref="AB10:AC10"/>
    <mergeCell ref="AD10:AE10"/>
    <mergeCell ref="O12:P12"/>
    <mergeCell ref="AB7:AH7"/>
    <mergeCell ref="AK7:AL7"/>
    <mergeCell ref="A10:B10"/>
    <mergeCell ref="C10:D10"/>
    <mergeCell ref="J10:K10"/>
    <mergeCell ref="L10:M10"/>
    <mergeCell ref="S10:T10"/>
    <mergeCell ref="A7:C7"/>
    <mergeCell ref="D7:F7"/>
    <mergeCell ref="G7:K7"/>
    <mergeCell ref="L7:N7"/>
    <mergeCell ref="O7:P7"/>
    <mergeCell ref="R7:U7"/>
    <mergeCell ref="D6:F6"/>
    <mergeCell ref="G6:K6"/>
    <mergeCell ref="L6:N6"/>
    <mergeCell ref="O6:P6"/>
    <mergeCell ref="R6:U6"/>
    <mergeCell ref="V6:W6"/>
    <mergeCell ref="X6:AA6"/>
    <mergeCell ref="AB6:AH6"/>
    <mergeCell ref="AD4:AG4"/>
    <mergeCell ref="A5:C5"/>
    <mergeCell ref="D5:F5"/>
    <mergeCell ref="G5:T5"/>
    <mergeCell ref="U5:W5"/>
    <mergeCell ref="X5:Z5"/>
    <mergeCell ref="AA5:AC5"/>
    <mergeCell ref="AD5:AG5"/>
    <mergeCell ref="AK5:AL5"/>
    <mergeCell ref="A2:B2"/>
    <mergeCell ref="C2:G2"/>
    <mergeCell ref="J2:M2"/>
    <mergeCell ref="O2:W2"/>
    <mergeCell ref="D4:F4"/>
    <mergeCell ref="G4:T4"/>
    <mergeCell ref="U4:W4"/>
    <mergeCell ref="X4:Z4"/>
    <mergeCell ref="AA4:AC4"/>
  </mergeCells>
  <phoneticPr fontId="5"/>
  <dataValidations count="60">
    <dataValidation allowBlank="1" showInputMessage="1" showErrorMessage="1" prompt="かみふらの" sqref="AF13" xr:uid="{ADA3DF3F-69DC-48B5-B078-107DCF008303}"/>
    <dataValidation allowBlank="1" showInputMessage="1" showErrorMessage="1" prompt="びえい" sqref="AF11" xr:uid="{6760621B-4F1E-4596-8C7C-13359D0CBC1D}"/>
    <dataValidation allowBlank="1" showInputMessage="1" showErrorMessage="1" prompt="けんぶち" sqref="W12" xr:uid="{01E540DE-17EC-4EBD-B8E4-76E31D8AA0D2}"/>
    <dataValidation allowBlank="1" showInputMessage="1" showErrorMessage="1" prompt="かみかわ" sqref="N20" xr:uid="{71E2FB8E-2D8C-4BDC-A169-AAB5E9D321E3}"/>
    <dataValidation allowBlank="1" showInputMessage="1" showErrorMessage="1" prompt="ひがしかぐら" sqref="N19" xr:uid="{46734A8F-5B3C-4CB6-92C7-A41F551FDD23}"/>
    <dataValidation allowBlank="1" showInputMessage="1" showErrorMessage="1" prompt="ひがしかわ" sqref="N18" xr:uid="{57F859D5-1CB3-4B1D-83E1-5A10EF23ADC2}"/>
    <dataValidation allowBlank="1" showInputMessage="1" showErrorMessage="1" prompt="なかあいべつ" sqref="N17" xr:uid="{D8B9B2B3-7704-4835-9224-B392E33D099E}"/>
    <dataValidation allowBlank="1" showInputMessage="1" showErrorMessage="1" prompt="あいべつ" sqref="N16" xr:uid="{8A5BE3DF-34A5-457E-B0EE-70004CE14E1B}"/>
    <dataValidation allowBlank="1" showInputMessage="1" showErrorMessage="1" prompt="とうま" sqref="N15" xr:uid="{EBACA67C-8E0C-4D99-B3BE-2874515C4C98}"/>
    <dataValidation allowBlank="1" showInputMessage="1" showErrorMessage="1" prompt="たかす" sqref="N13" xr:uid="{DE882876-EC09-4169-B27E-F3D8427D863B}"/>
    <dataValidation allowBlank="1" showInputMessage="1" showErrorMessage="1" prompt="あらしやま" sqref="N12" xr:uid="{37286439-AE42-431B-A464-DE931F4EC5AC}"/>
    <dataValidation allowBlank="1" showInputMessage="1" showErrorMessage="1" prompt="びばうし" sqref="AF12" xr:uid="{94453055-D3DB-4EA8-AB55-2E6854768E5F}"/>
    <dataValidation allowBlank="1" showInputMessage="1" showErrorMessage="1" prompt="わっさむ" sqref="W11" xr:uid="{76FA1037-00AB-42D4-AD14-E466A593AE3A}"/>
    <dataValidation allowBlank="1" showInputMessage="1" showErrorMessage="1" prompt="ぴっぷ" sqref="N14" xr:uid="{4BFCFDDF-B486-4F43-8010-56DBFC6718A5}"/>
    <dataValidation allowBlank="1" showInputMessage="1" showErrorMessage="1" prompt="えたんべつ" sqref="N11" xr:uid="{64179564-B4FC-4DC4-81AE-C2C56B693CFA}"/>
    <dataValidation allowBlank="1" showInputMessage="1" showErrorMessage="1" prompt="しべつ" sqref="W14" xr:uid="{E30A0756-88CE-4F39-B3F1-BFA0EB7FAF67}"/>
    <dataValidation allowBlank="1" showInputMessage="1" showErrorMessage="1" prompt="しべつきた" sqref="W13" xr:uid="{FDD67DE2-C012-4A24-8D1D-625BC9F90FDE}"/>
    <dataValidation allowBlank="1" showInputMessage="1" showErrorMessage="1" prompt="てしおなかがわ" sqref="W25" xr:uid="{4F45FF73-8D8F-4374-8B5E-4F39C9278C4C}"/>
    <dataValidation allowBlank="1" showInputMessage="1" showErrorMessage="1" prompt="さく" sqref="W24" xr:uid="{BF32A13F-EF88-4E6A-BD82-A1EE9A060693}"/>
    <dataValidation allowBlank="1" showInputMessage="1" showErrorMessage="1" prompt="おんねない" sqref="W22" xr:uid="{61498253-9347-4AC8-B2A8-614E06BE5DF7}"/>
    <dataValidation allowBlank="1" showInputMessage="1" showErrorMessage="1" prompt="びふか" sqref="W21" xr:uid="{9F0D73A8-FDCB-4EE6-BA43-EE442130BDE1}"/>
    <dataValidation allowBlank="1" showInputMessage="1" showErrorMessage="1" prompt="しもかわ" sqref="W20" xr:uid="{0F7168F6-3259-4FE4-8B2E-6724005EC172}"/>
    <dataValidation allowBlank="1" showInputMessage="1" showErrorMessage="1" prompt="なよろ" sqref="W19" xr:uid="{8AEF8F6F-6785-48DA-9715-DCEBAE073848}"/>
    <dataValidation allowBlank="1" showInputMessage="1" showErrorMessage="1" prompt="なよろみなみ" sqref="W18" xr:uid="{BD853BAD-8C70-4FFF-8A31-066368FE393A}"/>
    <dataValidation allowBlank="1" showInputMessage="1" showErrorMessage="1" prompt="ふうれん" sqref="W17" xr:uid="{1D27C4C6-E873-4212-A8CF-E10A9DD702BA}"/>
    <dataValidation allowBlank="1" showInputMessage="1" showErrorMessage="1" prompt="あさひ" sqref="W16" xr:uid="{07928E8E-2EB7-42C9-B299-5EA8AC34875F}"/>
    <dataValidation allowBlank="1" showInputMessage="1" showErrorMessage="1" prompt="たよろ" sqref="W15" xr:uid="{27EA71BD-8A1D-4BE8-8B9A-48EDD1D26CB0}"/>
    <dataValidation allowBlank="1" showInputMessage="1" showErrorMessage="1" prompt="おといねっぷ" sqref="W23" xr:uid="{0EBD93E7-CA19-45C0-A5E2-0985F3DFF1D4}"/>
    <dataValidation allowBlank="1" showInputMessage="1" showErrorMessage="1" prompt="ひがしやま" sqref="AF17" xr:uid="{548DAA7F-2A1A-48A4-BA7D-23539F9AEFA8}"/>
    <dataValidation allowBlank="1" showInputMessage="1" showErrorMessage="1" prompt="ふらの" sqref="AF15" xr:uid="{11427937-57E6-4597-B974-D0B31996ED7D}"/>
    <dataValidation allowBlank="1" showInputMessage="1" showErrorMessage="1" prompt="やまべ" sqref="AF16" xr:uid="{4C5D21F2-3645-4340-847C-2AA0E200E061}"/>
    <dataValidation allowBlank="1" showInputMessage="1" showErrorMessage="1" prompt="かなやま" sqref="AF18" xr:uid="{587F10EB-3906-40C4-BB95-47DF47794E18}"/>
    <dataValidation allowBlank="1" showInputMessage="1" showErrorMessage="1" prompt="しむかっぷ" sqref="AF20" xr:uid="{BD457252-3499-445C-AE8B-66A534005B38}"/>
    <dataValidation allowBlank="1" showInputMessage="1" showErrorMessage="1" prompt="いくとら" sqref="AF19" xr:uid="{47267F92-E133-44F0-A3E6-BEE7C240EDBB}"/>
    <dataValidation allowBlank="1" showInputMessage="1" showErrorMessage="1" prompt="とよおかよじょうどおり" sqref="E31" xr:uid="{1267445A-CBB8-46E0-AB54-FF8F0435C605}"/>
    <dataValidation allowBlank="1" showInputMessage="1" showErrorMessage="1" prompt="とよおかきた" sqref="E25" xr:uid="{CC0BB472-5D91-4FB7-87E5-2E14CAB8F309}"/>
    <dataValidation allowBlank="1" showInputMessage="1" showErrorMessage="1" prompt="ひがしたかす" sqref="E35" xr:uid="{FF457EB4-1681-4796-AFA0-DB211229E783}"/>
    <dataValidation allowBlank="1" showInputMessage="1" showErrorMessage="1" prompt="みどりがおかひがし" sqref="E34" xr:uid="{55D47F0C-0429-4DCC-93D9-36F54E19CBB9}"/>
    <dataValidation allowBlank="1" showInputMessage="1" showErrorMessage="1" prompt="かぐらおか" sqref="E33" xr:uid="{40A83A10-39D1-423A-88CC-F3FCAA2275AA}"/>
    <dataValidation allowBlank="1" showInputMessage="1" showErrorMessage="1" prompt="みどりがおか" sqref="E32" xr:uid="{1ABC178B-5892-4DFF-8E87-942E2DFB4839}"/>
    <dataValidation allowBlank="1" showInputMessage="1" showErrorMessage="1" prompt="とうこうみなみ" sqref="E30" xr:uid="{35E28608-B235-49AD-8B80-73834068B1BA}"/>
    <dataValidation allowBlank="1" showInputMessage="1" showErrorMessage="1" prompt="とうこうひがし" sqref="E29" xr:uid="{FF2C3332-E9F0-4D3A-8082-8E51D4EE8BD4}"/>
    <dataValidation allowBlank="1" showInputMessage="1" showErrorMessage="1" prompt="ながやまみなみ" sqref="E28" xr:uid="{6AED50F1-946C-464C-891C-EE3D6C321BFF}"/>
    <dataValidation allowBlank="1" showInputMessage="1" showErrorMessage="1" prompt="すえひろにし" sqref="E27" xr:uid="{8371FD39-AE57-40DD-BCC5-BDEC59331C98}"/>
    <dataValidation allowBlank="1" showInputMessage="1" showErrorMessage="1" prompt="ながやま" sqref="E26" xr:uid="{95BD7657-DD07-47CA-A547-F0E49C068347}"/>
    <dataValidation allowBlank="1" showInputMessage="1" showErrorMessage="1" prompt="ひがしあさひかわ" sqref="E24" xr:uid="{357FFCFB-7556-4CA7-B0B4-7145F971EB59}"/>
    <dataValidation allowBlank="1" showInputMessage="1" showErrorMessage="1" prompt="すみよし" sqref="E23" xr:uid="{779810E1-A80F-40CB-8873-ADF2792D5711}"/>
    <dataValidation allowBlank="1" showInputMessage="1" showErrorMessage="1" prompt="ちかぶみ" sqref="E22" xr:uid="{AA0242C1-2C21-43C5-918A-6AB640EE75BD}"/>
    <dataValidation allowBlank="1" showInputMessage="1" showErrorMessage="1" prompt="ちゅうわ" sqref="E21" xr:uid="{5BA374D0-FA8A-4906-A8F4-444453B84EF1}"/>
    <dataValidation allowBlank="1" showInputMessage="1" showErrorMessage="1" prompt="かむい" sqref="E20" xr:uid="{0020DB63-EABE-45F2-80F6-52647FB27076}"/>
    <dataValidation allowBlank="1" showInputMessage="1" showErrorMessage="1" prompt="かぐら" sqref="E19" xr:uid="{CC5B4A51-6B07-46F5-92D2-F6457D20A8B6}"/>
    <dataValidation allowBlank="1" showInputMessage="1" showErrorMessage="1" prompt="すえひろひがし" sqref="E18" xr:uid="{64D43100-40A0-4B32-84A2-8EAD0750F0C2}"/>
    <dataValidation allowBlank="1" showInputMessage="1" showErrorMessage="1" prompt="とうぶ" sqref="E17" xr:uid="{6137172F-4426-413E-8FF7-45ED44F866F9}"/>
    <dataValidation allowBlank="1" showInputMessage="1" showErrorMessage="1" prompt="ひがしはちじょう" sqref="E16" xr:uid="{1F51532F-5FAA-47F2-8501-C167538DE60B}"/>
    <dataValidation allowBlank="1" showInputMessage="1" showErrorMessage="1" prompt="たいせつ" sqref="E15" xr:uid="{0B0D83D6-A17B-4C27-9B8A-D8B1B2F6A2BF}"/>
    <dataValidation allowBlank="1" showInputMessage="1" showErrorMessage="1" prompt="あさひまち" sqref="E14" xr:uid="{3C3E667A-F372-4579-A651-D0BC01664831}"/>
    <dataValidation allowBlank="1" showInputMessage="1" showErrorMessage="1" prompt="とうこうにし" sqref="E13" xr:uid="{2A1BED54-8CF5-4616-9959-C119C1A78049}"/>
    <dataValidation allowBlank="1" showInputMessage="1" showErrorMessage="1" prompt="とよおか" sqref="E12" xr:uid="{ABB48207-CC89-427B-BB92-DA9747354877}"/>
    <dataValidation allowBlank="1" showInputMessage="1" showErrorMessage="1" prompt="ちゅうおうにし" sqref="E11" xr:uid="{CC18FEA2-C078-4DF6-B7B8-5F9BE48F2FF8}"/>
    <dataValidation type="whole" errorStyle="information" allowBlank="1" showInputMessage="1" showErrorMessage="1" errorTitle="定数オーバー" error="定数オーバーです。" sqref="P13:P20 G25:G32 G34:G35 AH13:AH20 Y23:Y25 Y11:Y12 AH11 G11:G23 P11 Y14:Y17 Y19:Y21" xr:uid="{DA4A5709-97D8-48E4-8571-627F610DCC3C}">
      <formula1>0</formula1>
      <formula2>F11</formula2>
    </dataValidation>
  </dataValidations>
  <hyperlinks>
    <hyperlink ref="AK5" location="表紙!A1" display="表紙へ戻る" xr:uid="{428A8DC4-7DB7-4A67-86A3-19D48ABE8C38}"/>
    <hyperlink ref="AK7:AL7" location="変更履歴!A1" display="変更履歴へ" xr:uid="{A5226DB9-8AFB-426A-96B7-1521437DA35A}"/>
  </hyperlink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  <rowBreaks count="1" manualBreakCount="1">
    <brk id="11" max="35" man="1"/>
  </rowBreaks>
  <colBreaks count="1" manualBreakCount="1">
    <brk id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表紙</vt:lpstr>
      <vt:lpstr>変更履歴</vt:lpstr>
      <vt:lpstr>1.札幌・江別・北広島・石狩市</vt:lpstr>
      <vt:lpstr>2.千歳・苫小牧・室蘭・日高地区</vt:lpstr>
      <vt:lpstr>3.小樽・岩内・倶知安地区</vt:lpstr>
      <vt:lpstr>4.長万部・八雲・桧山地区</vt:lpstr>
      <vt:lpstr>5.函館・森・松前地区</vt:lpstr>
      <vt:lpstr>6.空知・深川・夕張・当別地区</vt:lpstr>
      <vt:lpstr>7.旭川・富良野・名寄・士別地区</vt:lpstr>
      <vt:lpstr>8.留萌・稚内・宗谷地区</vt:lpstr>
      <vt:lpstr>9.北見・網走・紋別地区</vt:lpstr>
      <vt:lpstr>10.釧路・根室地区</vt:lpstr>
      <vt:lpstr>11.帯広・十勝地区</vt:lpstr>
      <vt:lpstr>'1.札幌・江別・北広島・石狩市'!Print_Area</vt:lpstr>
      <vt:lpstr>'10.釧路・根室地区'!Print_Area</vt:lpstr>
      <vt:lpstr>'11.帯広・十勝地区'!Print_Area</vt:lpstr>
      <vt:lpstr>'2.千歳・苫小牧・室蘭・日高地区'!Print_Area</vt:lpstr>
      <vt:lpstr>'3.小樽・岩内・倶知安地区'!Print_Area</vt:lpstr>
      <vt:lpstr>'4.長万部・八雲・桧山地区'!Print_Area</vt:lpstr>
      <vt:lpstr>'5.函館・森・松前地区'!Print_Area</vt:lpstr>
      <vt:lpstr>'6.空知・深川・夕張・当別地区'!Print_Area</vt:lpstr>
      <vt:lpstr>'7.旭川・富良野・名寄・士別地区'!Print_Area</vt:lpstr>
      <vt:lpstr>'8.留萌・稚内・宗谷地区'!Print_Area</vt:lpstr>
      <vt:lpstr>'9.北見・網走・紋別地区'!Print_Area</vt:lpstr>
      <vt:lpstr>変更履歴!Print_Area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道新サービスセンター</dc:creator>
  <cp:keywords/>
  <dc:description/>
  <cp:lastModifiedBy>小林 峻大</cp:lastModifiedBy>
  <cp:revision/>
  <cp:lastPrinted>2025-04-09T07:05:48Z</cp:lastPrinted>
  <dcterms:created xsi:type="dcterms:W3CDTF">2021-05-11T08:24:59Z</dcterms:created>
  <dcterms:modified xsi:type="dcterms:W3CDTF">2026-04-20T11:42:53Z</dcterms:modified>
  <cp:category/>
  <cp:contentStatus/>
</cp:coreProperties>
</file>