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A51C0D16-37C5-4846-A5CF-EF5A183F5217}" xr6:coauthVersionLast="47" xr6:coauthVersionMax="47" xr10:uidLastSave="{00000000-0000-0000-0000-000000000000}"/>
  <bookViews>
    <workbookView xWindow="-110" yWindow="-110" windowWidth="19420" windowHeight="115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変更履歴!$A$3:$K$25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5" l="1"/>
  <c r="AH43" i="5"/>
  <c r="O7" i="5"/>
  <c r="L7" i="5"/>
  <c r="R9" i="1"/>
  <c r="L7" i="4"/>
  <c r="O7" i="4"/>
  <c r="AH44" i="4" l="1"/>
  <c r="AH43" i="4"/>
  <c r="O7" i="8"/>
  <c r="G7" i="8" s="1"/>
  <c r="AH44" i="8"/>
  <c r="AH44" i="7"/>
  <c r="O7" i="7"/>
  <c r="G7" i="3"/>
  <c r="S15" i="3"/>
  <c r="J34" i="3"/>
  <c r="AB35" i="3"/>
  <c r="AB20" i="3"/>
  <c r="S37" i="3"/>
  <c r="S27" i="3"/>
  <c r="S22" i="3"/>
  <c r="J18" i="3"/>
  <c r="G7" i="4" l="1"/>
  <c r="AH44" i="13"/>
  <c r="O7" i="12"/>
  <c r="AH44" i="12"/>
  <c r="AH44" i="9"/>
  <c r="O7" i="9"/>
  <c r="R7" i="6"/>
  <c r="AH44" i="6"/>
  <c r="AD5" i="3"/>
  <c r="AB7" i="10"/>
  <c r="AA5" i="11" l="1"/>
  <c r="M15" i="1"/>
  <c r="AA5" i="4" l="1"/>
  <c r="AA5" i="3"/>
  <c r="X5" i="3" l="1"/>
  <c r="U5" i="3"/>
  <c r="AH43" i="10"/>
  <c r="O7" i="10"/>
  <c r="M21" i="1" s="1"/>
  <c r="L15" i="1" l="1"/>
  <c r="J15" i="1"/>
  <c r="AH45" i="4" l="1"/>
  <c r="AB7" i="4"/>
  <c r="X7" i="4"/>
  <c r="AH5" i="4"/>
  <c r="AD5" i="4"/>
  <c r="X5" i="4"/>
  <c r="U5" i="4"/>
  <c r="G5" i="4"/>
  <c r="A31" i="3"/>
  <c r="A21" i="3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AH44" i="10"/>
  <c r="X7" i="10"/>
  <c r="V7" i="10"/>
  <c r="O21" i="1" s="1"/>
  <c r="R7" i="10"/>
  <c r="N21" i="1" s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B7" i="5"/>
  <c r="X7" i="5"/>
  <c r="M16" i="1"/>
  <c r="AH5" i="5"/>
  <c r="AD5" i="5"/>
  <c r="AA5" i="5"/>
  <c r="X5" i="5"/>
  <c r="U5" i="5"/>
  <c r="G5" i="5"/>
  <c r="A36" i="3"/>
  <c r="AB30" i="3"/>
  <c r="AB24" i="3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AH44" i="3" l="1"/>
  <c r="L7" i="7"/>
  <c r="L18" i="1" s="1"/>
  <c r="AH43" i="3"/>
  <c r="AH45" i="3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G7" i="10"/>
  <c r="O25" i="1"/>
  <c r="N25" i="1"/>
  <c r="AH45" i="12"/>
  <c r="H23" i="1" s="1"/>
  <c r="AH45" i="5"/>
  <c r="H16" i="1" s="1"/>
  <c r="H15" i="1"/>
  <c r="AG28" i="8"/>
  <c r="H19" i="1"/>
  <c r="AH45" i="6"/>
  <c r="H17" i="1" s="1"/>
  <c r="G7" i="7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H14" i="1" l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8" i="1"/>
  <c r="B18" i="1" s="1"/>
  <c r="J17" i="1"/>
  <c r="J16" i="1"/>
  <c r="B16" i="1" s="1"/>
  <c r="J19" i="1"/>
  <c r="B19" i="1" s="1"/>
  <c r="I1" i="2"/>
  <c r="D1" i="2" s="1"/>
  <c r="H24" i="1"/>
  <c r="M25" i="1"/>
  <c r="B14" i="1"/>
  <c r="G25" i="1" l="1"/>
  <c r="B17" i="1"/>
  <c r="J25" i="1"/>
  <c r="D7" i="4" l="1"/>
  <c r="Q10" i="1"/>
  <c r="D7" i="9"/>
  <c r="D7" i="5"/>
  <c r="D7" i="10"/>
  <c r="D7" i="7"/>
  <c r="D7" i="6"/>
  <c r="D7" i="8"/>
  <c r="D7" i="3"/>
  <c r="D7" i="11"/>
  <c r="D7" i="12"/>
  <c r="D7" i="13"/>
</calcChain>
</file>

<file path=xl/sharedStrings.xml><?xml version="1.0" encoding="utf-8"?>
<sst xmlns="http://schemas.openxmlformats.org/spreadsheetml/2006/main" count="2427" uniqueCount="1743">
  <si>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</si>
  <si>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</si>
  <si>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</si>
  <si>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</si>
  <si>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</si>
  <si>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</si>
  <si>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</si>
  <si>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</si>
  <si>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</si>
  <si>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</si>
  <si>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</si>
  <si>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</si>
  <si>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</si>
  <si>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</si>
  <si>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</si>
  <si>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</si>
  <si>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</si>
  <si>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</si>
  <si>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</si>
  <si>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</si>
  <si>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</si>
  <si>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</si>
  <si>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</si>
  <si>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</si>
  <si>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</si>
  <si>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</si>
  <si>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</si>
  <si>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</si>
  <si>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</si>
  <si>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</si>
  <si>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</si>
  <si>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</si>
  <si>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</si>
  <si>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</si>
  <si>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</si>
  <si>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</si>
  <si>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</si>
  <si>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</si>
  <si>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</si>
  <si>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</si>
  <si>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</si>
  <si>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</si>
  <si>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</si>
  <si>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</si>
  <si>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</si>
  <si>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</si>
  <si>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</si>
  <si>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</si>
  <si>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</si>
  <si>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</si>
  <si>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</si>
  <si>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</si>
  <si>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</si>
  <si>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</si>
  <si>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</si>
  <si>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</si>
  <si>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</si>
  <si>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</si>
  <si>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</si>
  <si>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</si>
  <si>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</si>
  <si>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</si>
  <si>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</si>
  <si>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</si>
  <si>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</si>
  <si>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</si>
  <si>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</si>
  <si>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</si>
  <si>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</si>
  <si>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</si>
  <si>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</si>
  <si>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</si>
  <si>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</si>
  <si>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</si>
  <si>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</si>
  <si>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</si>
  <si>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</si>
  <si>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</si>
  <si>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</si>
  <si>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</si>
  <si>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</si>
  <si>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</si>
  <si>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</si>
  <si>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</si>
  <si>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</si>
  <si>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</si>
  <si>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</si>
  <si>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</si>
  <si>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</si>
  <si>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</si>
  <si>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</si>
  <si>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</si>
  <si>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</si>
  <si>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</si>
  <si>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</si>
  <si>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</si>
  <si>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</si>
  <si>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</si>
  <si>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</si>
  <si>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</si>
  <si>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</si>
  <si>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</si>
  <si>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</si>
  <si>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</si>
  <si>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</si>
  <si>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</si>
  <si>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</si>
  <si>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</si>
  <si>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</si>
  <si>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</si>
  <si>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</si>
  <si>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</si>
  <si>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</si>
  <si>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</si>
  <si>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</si>
  <si>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</si>
  <si>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</si>
  <si>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</si>
  <si>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</si>
  <si>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</si>
  <si>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</si>
  <si>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</si>
  <si>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</si>
  <si>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</si>
  <si>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</si>
  <si>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</si>
  <si>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</si>
  <si>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</si>
  <si>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</si>
  <si>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</si>
  <si>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</si>
  <si>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</si>
  <si>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</si>
  <si>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</si>
  <si>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</si>
  <si>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</si>
  <si>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</si>
  <si>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</si>
  <si>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</si>
  <si>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</si>
  <si>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</si>
  <si>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</si>
  <si>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</si>
  <si>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</si>
  <si>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</si>
  <si>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</si>
  <si>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</si>
  <si>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</si>
  <si>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</si>
  <si>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</si>
  <si>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</si>
  <si>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</si>
  <si>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</si>
  <si>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</si>
  <si>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</si>
  <si>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</si>
  <si>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</si>
  <si>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</si>
  <si>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</si>
  <si>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</si>
  <si>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</si>
  <si>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</si>
  <si>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</si>
  <si>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</si>
  <si>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</si>
  <si>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</si>
  <si>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</si>
  <si>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</si>
  <si>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</si>
  <si>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</si>
  <si>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</si>
  <si>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</si>
  <si>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</si>
  <si>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</si>
  <si>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</si>
  <si>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</si>
  <si>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</si>
  <si>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</si>
  <si>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</si>
  <si>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</si>
  <si>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</si>
  <si>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</si>
  <si>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</si>
  <si>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</si>
  <si>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</si>
  <si>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</si>
  <si>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</si>
  <si>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</si>
  <si>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</si>
  <si>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</si>
  <si>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</si>
  <si>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</si>
  <si>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</si>
  <si>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</si>
  <si>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</si>
  <si>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</si>
  <si>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</si>
  <si>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</si>
  <si>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</si>
  <si>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</si>
  <si>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</si>
  <si>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</si>
  <si>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</si>
  <si>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</si>
  <si>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</si>
  <si>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</si>
  <si>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</si>
  <si>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</si>
  <si>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</si>
  <si>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</si>
  <si>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</si>
  <si>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</si>
  <si>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</si>
  <si>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</si>
  <si>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</si>
  <si>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</si>
  <si>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</si>
  <si>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</si>
  <si>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</si>
  <si>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</si>
  <si>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</si>
  <si>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</si>
  <si>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</si>
  <si>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</si>
  <si>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</si>
  <si>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</si>
  <si>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</si>
  <si>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</si>
  <si>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</si>
  <si>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</si>
  <si>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</si>
  <si>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</si>
  <si>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</si>
  <si>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</si>
  <si>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</si>
  <si>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</si>
  <si>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</si>
  <si>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</si>
  <si>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</si>
  <si>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</si>
  <si>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</si>
  <si>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</si>
  <si>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</si>
  <si>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</si>
  <si>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</si>
  <si>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</si>
  <si>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</si>
  <si>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</si>
  <si>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</si>
  <si>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</si>
  <si>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</si>
  <si>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</si>
  <si>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</si>
  <si>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</si>
  <si>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</si>
  <si>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</si>
  <si>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</si>
  <si>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</si>
  <si>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</si>
  <si>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</si>
  <si>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</si>
  <si>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</si>
  <si>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</si>
  <si>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</si>
  <si>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</si>
  <si>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</si>
  <si>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</si>
  <si>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</si>
  <si>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</si>
  <si>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</si>
  <si>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</si>
  <si>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</si>
  <si>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</si>
  <si>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</si>
  <si>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</si>
  <si>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</si>
  <si>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</si>
  <si>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</si>
  <si>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</si>
  <si>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</si>
  <si>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</si>
  <si>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</si>
  <si>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</si>
  <si>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</si>
  <si>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</si>
  <si>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</si>
  <si>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</si>
  <si>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</si>
  <si>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</si>
  <si>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</si>
  <si>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</si>
  <si>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</si>
  <si>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</si>
  <si>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</si>
  <si>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</si>
  <si>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</si>
  <si>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</si>
  <si>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</si>
  <si>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</si>
  <si>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</si>
  <si>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</si>
  <si>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</si>
  <si>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</si>
  <si>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</si>
  <si>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</si>
  <si>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</si>
  <si>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</si>
  <si>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</si>
  <si>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</si>
  <si>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</si>
  <si>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</si>
  <si>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</si>
  <si>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</si>
  <si>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</si>
  <si>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</si>
  <si>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</si>
  <si>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</si>
  <si>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</si>
  <si>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</si>
  <si>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</si>
  <si>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</si>
  <si>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</si>
  <si>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</si>
  <si>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</si>
  <si>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</si>
  <si>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</si>
  <si>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</si>
  <si>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</si>
  <si>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</si>
  <si>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</si>
  <si>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</si>
  <si>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</si>
  <si>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</si>
  <si>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</si>
  <si>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</si>
  <si>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</si>
  <si>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</si>
  <si>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</si>
  <si>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</si>
  <si>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</si>
  <si>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</si>
  <si>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</si>
  <si>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</si>
  <si>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</si>
  <si>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</si>
  <si>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</si>
  <si>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</si>
  <si>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</si>
  <si>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</si>
  <si>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</si>
  <si>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</si>
  <si>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</si>
  <si>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</si>
  <si>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</si>
  <si>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</si>
  <si>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</si>
  <si>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</si>
  <si>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</si>
  <si>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</si>
  <si>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</si>
  <si>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</si>
  <si>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</si>
  <si>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</si>
  <si>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</si>
  <si>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</si>
  <si>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</si>
  <si>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</si>
  <si>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</si>
  <si>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</si>
  <si>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</si>
  <si>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</si>
  <si>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</si>
  <si>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</si>
  <si>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</si>
  <si>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</si>
  <si>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</si>
  <si>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</si>
  <si>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</si>
  <si>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</si>
  <si>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</si>
  <si>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</si>
  <si>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</si>
  <si>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</si>
  <si>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</si>
  <si>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</si>
  <si>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</si>
  <si>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</si>
  <si>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</si>
  <si>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</si>
  <si>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</si>
  <si>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</si>
  <si>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</si>
  <si>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</si>
  <si>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</si>
  <si>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</si>
  <si>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</si>
  <si>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</si>
  <si>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</si>
  <si>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</si>
  <si>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</si>
  <si>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</si>
  <si>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</si>
  <si>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</si>
  <si>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</si>
  <si>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</si>
  <si>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</si>
  <si>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</si>
  <si>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</si>
  <si>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</si>
  <si>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</si>
  <si>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</si>
  <si>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</si>
  <si>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</si>
  <si>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</si>
  <si>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</si>
  <si>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</si>
  <si>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</si>
  <si>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</si>
  <si>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</si>
  <si>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</si>
  <si>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</si>
  <si>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</si>
  <si>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</si>
  <si>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</si>
  <si>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</si>
  <si>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</si>
  <si>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</si>
  <si>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</si>
  <si>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</si>
  <si>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</si>
  <si>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</si>
  <si>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</si>
  <si>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</si>
  <si>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</si>
  <si>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</si>
  <si>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</si>
  <si>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</si>
  <si>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</si>
  <si>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</si>
  <si>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</si>
  <si>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</si>
  <si>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</si>
  <si>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</si>
  <si>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</si>
  <si>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</si>
  <si>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</si>
  <si>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</si>
  <si>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</si>
  <si>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</si>
  <si>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</si>
  <si>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</si>
  <si>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</si>
  <si>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</si>
  <si>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</si>
  <si>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</si>
  <si>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</si>
  <si>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</si>
  <si>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</si>
  <si>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</si>
  <si>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</si>
  <si>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</si>
  <si>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</si>
  <si>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</si>
  <si>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</si>
  <si>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</si>
  <si>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</si>
  <si>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</si>
  <si>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</si>
  <si>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</si>
  <si>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</si>
  <si>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</si>
  <si>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</si>
  <si>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</si>
  <si>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</si>
  <si>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</si>
  <si>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</si>
  <si>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</si>
  <si>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</si>
  <si>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</si>
  <si>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</si>
  <si>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</si>
  <si>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</si>
  <si>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</si>
  <si>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</si>
  <si>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</si>
  <si>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</si>
  <si>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</si>
  <si>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</si>
  <si>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</si>
  <si>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</si>
  <si>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</si>
  <si>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</si>
  <si>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</si>
  <si>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</si>
  <si>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</si>
  <si>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</si>
  <si>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</si>
  <si>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</si>
  <si>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</si>
  <si>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</si>
  <si>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</si>
  <si>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</si>
  <si>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</si>
  <si>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</si>
  <si>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</si>
  <si>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</si>
  <si>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</si>
  <si>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</si>
  <si>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</si>
  <si>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</si>
  <si>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</si>
  <si>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</si>
  <si>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</si>
  <si>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</si>
  <si>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</si>
  <si>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</si>
  <si>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</si>
  <si>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</si>
  <si>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</si>
  <si>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</si>
  <si>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</si>
  <si>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</si>
  <si>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</si>
  <si>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</si>
  <si>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</si>
  <si>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</si>
  <si>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</si>
  <si>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</si>
  <si>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</si>
  <si>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</si>
  <si>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</si>
  <si>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</si>
  <si>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</si>
  <si>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</si>
  <si>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</si>
  <si>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</si>
  <si>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</si>
  <si>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</si>
  <si>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</si>
  <si>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</si>
  <si>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</si>
  <si>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</si>
  <si>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</si>
  <si>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</si>
  <si>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</si>
  <si>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</si>
  <si>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</si>
  <si>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</si>
  <si>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</si>
  <si>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</si>
  <si>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</si>
  <si>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</si>
  <si>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</si>
  <si>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</si>
  <si>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</si>
  <si>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</si>
  <si>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</si>
  <si>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</si>
  <si>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</si>
  <si>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</si>
  <si>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</si>
  <si>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</si>
  <si>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</si>
  <si>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</si>
  <si>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</si>
  <si>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</si>
  <si>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</si>
  <si>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</si>
  <si>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</si>
  <si>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</si>
  <si>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</si>
  <si>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</si>
  <si>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</si>
  <si>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</si>
  <si>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</si>
  <si>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</si>
  <si>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</si>
  <si>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</si>
  <si>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</si>
  <si>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</si>
  <si>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</si>
  <si>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</si>
  <si>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</si>
  <si>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</si>
  <si>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</si>
  <si>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</si>
  <si>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</si>
  <si>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</si>
  <si>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</si>
  <si>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</si>
  <si>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</si>
  <si>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</si>
  <si>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</si>
  <si>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</si>
  <si>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</si>
  <si>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</si>
  <si>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</si>
  <si>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</si>
  <si>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</si>
  <si>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</si>
  <si>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</si>
  <si>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</si>
  <si>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</si>
  <si>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</si>
  <si>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</si>
  <si>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</si>
  <si>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</si>
  <si>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</si>
  <si>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</si>
  <si>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</si>
  <si>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</si>
  <si>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</si>
  <si>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</si>
  <si>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</si>
  <si>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</si>
  <si>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</si>
  <si>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</si>
  <si>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</si>
  <si>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</si>
  <si>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</si>
  <si>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</si>
  <si>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</si>
  <si>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</si>
  <si>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</si>
  <si>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</si>
  <si>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</si>
  <si>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</si>
  <si>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</si>
  <si>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</si>
  <si>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</si>
  <si>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</si>
  <si>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</si>
  <si>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</si>
  <si>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</si>
  <si>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</si>
  <si>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</si>
  <si>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</si>
  <si>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</si>
  <si>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</si>
  <si>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</si>
  <si>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</si>
  <si>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</si>
  <si>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</si>
  <si>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</si>
  <si>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</si>
  <si>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</si>
  <si>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</si>
  <si>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</si>
  <si>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</si>
  <si>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</si>
  <si>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</si>
  <si>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</si>
  <si>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</si>
  <si>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</si>
  <si>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</si>
  <si>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</si>
  <si>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</si>
  <si>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</si>
  <si>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</si>
  <si>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</si>
  <si>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</si>
  <si>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</si>
  <si>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</si>
  <si>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</si>
  <si>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</si>
  <si>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</si>
  <si>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</si>
  <si>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</si>
  <si>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</si>
  <si>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</si>
  <si>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</si>
  <si>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</si>
  <si>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</si>
  <si>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</si>
  <si>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</si>
  <si>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</si>
  <si>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</si>
  <si>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</si>
  <si>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</si>
  <si>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</si>
  <si>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</si>
  <si>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</si>
  <si>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</si>
  <si>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</si>
  <si>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</si>
  <si>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</si>
  <si>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</si>
  <si>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</si>
  <si>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</si>
  <si>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</si>
  <si>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</si>
  <si>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</si>
  <si>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</si>
  <si>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</si>
  <si>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</si>
  <si>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</si>
  <si>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</si>
  <si>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</si>
  <si>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</si>
  <si>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</si>
  <si>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</si>
  <si>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</si>
  <si>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</si>
  <si>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</si>
  <si>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</si>
  <si>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</si>
  <si>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</si>
  <si>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</si>
  <si>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</si>
  <si>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</si>
  <si>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</si>
  <si>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</si>
  <si>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</si>
  <si>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</si>
  <si>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</si>
  <si>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</si>
  <si>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</si>
  <si>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</si>
  <si>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</si>
  <si>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</si>
  <si>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</si>
  <si>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</si>
  <si>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</si>
  <si>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</si>
  <si>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</si>
  <si>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</si>
  <si>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</si>
  <si>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</si>
  <si>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</si>
  <si>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</si>
  <si>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</si>
  <si>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</si>
  <si>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</si>
  <si>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</si>
  <si>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</si>
  <si>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</si>
  <si>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</si>
  <si>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</si>
  <si>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</si>
  <si>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</si>
  <si>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</si>
  <si>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</si>
  <si>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</si>
  <si>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</si>
  <si>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</si>
  <si>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</si>
  <si>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</si>
  <si>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</si>
  <si>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</si>
  <si>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</si>
  <si>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</si>
  <si>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</si>
  <si>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</si>
  <si>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</si>
  <si>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</si>
  <si>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</si>
  <si>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</si>
  <si>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</si>
  <si>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</si>
  <si>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</si>
  <si>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</si>
  <si>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</si>
  <si>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</si>
  <si>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</si>
  <si>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</si>
  <si>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</si>
  <si>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</si>
  <si>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</si>
  <si>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</si>
  <si>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</si>
  <si>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</si>
  <si>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</si>
  <si>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</si>
  <si>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</si>
  <si>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</si>
  <si>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</si>
  <si>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</si>
  <si>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</si>
  <si>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</si>
  <si>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</si>
  <si>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</si>
  <si>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</si>
  <si>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</si>
  <si>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</si>
  <si>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</si>
  <si>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</si>
  <si>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</si>
  <si>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</si>
  <si>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</si>
  <si>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</si>
  <si>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</si>
  <si>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</si>
  <si>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</si>
  <si>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</si>
  <si>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</si>
  <si>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</si>
  <si>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</si>
  <si>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</si>
  <si>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</si>
  <si>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</si>
  <si>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</si>
  <si>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</si>
  <si>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</si>
  <si>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</si>
  <si>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</si>
  <si>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</si>
  <si>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</si>
  <si>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</si>
  <si>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</si>
  <si>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</si>
  <si>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</si>
  <si>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</si>
  <si>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</si>
  <si>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</si>
  <si>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</si>
  <si>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</si>
  <si>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</si>
  <si>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</si>
  <si>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</si>
  <si>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</si>
  <si>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</si>
  <si>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</si>
  <si>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</si>
  <si>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</si>
  <si>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</si>
  <si>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</si>
  <si>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</si>
  <si>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</si>
  <si>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</si>
  <si>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</si>
  <si>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</si>
  <si>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</si>
  <si>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</si>
  <si>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</si>
  <si>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</si>
  <si>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</si>
  <si>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</si>
  <si>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</si>
  <si>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</si>
  <si>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</si>
  <si>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</si>
  <si>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</si>
  <si>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</si>
  <si>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</si>
  <si>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</si>
  <si>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</si>
  <si>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</si>
  <si>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</si>
  <si>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</si>
  <si>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</si>
  <si>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</si>
  <si>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</si>
  <si>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</si>
  <si>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</si>
  <si>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</si>
  <si>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</si>
  <si>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</si>
  <si>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</si>
  <si>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</si>
  <si>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</si>
  <si>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</si>
  <si>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</si>
  <si>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</si>
  <si>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</si>
  <si>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</si>
  <si>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</si>
  <si>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</si>
  <si>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</si>
  <si>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</si>
  <si>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</si>
  <si>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</si>
  <si>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</si>
  <si>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</si>
  <si>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</si>
  <si>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</si>
  <si>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</si>
  <si>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</si>
  <si>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</si>
  <si>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</si>
  <si>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</si>
  <si>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</si>
  <si>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</si>
  <si>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</si>
  <si>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</si>
  <si>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</si>
  <si>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</si>
  <si>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</si>
  <si>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</si>
  <si>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</si>
  <si>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</si>
  <si>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</si>
  <si>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</si>
  <si>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</si>
  <si>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</si>
  <si>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</si>
  <si>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</si>
  <si>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</si>
  <si>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</si>
  <si>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</si>
  <si>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</si>
  <si>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</si>
  <si>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</si>
  <si>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</si>
  <si>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</si>
  <si>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</si>
  <si>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</si>
  <si>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</si>
  <si>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</si>
  <si>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</si>
  <si>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</si>
  <si>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</si>
  <si>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</si>
  <si>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</si>
  <si>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</si>
  <si>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</si>
  <si>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</si>
  <si>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</si>
  <si>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</si>
  <si>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</si>
  <si>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</si>
  <si>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</si>
  <si>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</si>
  <si>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</si>
  <si>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</si>
  <si>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</si>
  <si>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</si>
  <si>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</si>
  <si>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</si>
  <si>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</si>
  <si>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</si>
  <si>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</si>
  <si>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</si>
  <si>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</si>
  <si>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</si>
  <si>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</si>
  <si>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</si>
  <si>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</si>
  <si>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</si>
  <si>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</si>
  <si>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</si>
  <si>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</si>
  <si>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</si>
  <si>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</si>
  <si>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</si>
  <si>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</si>
  <si>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</si>
  <si>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</si>
  <si>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</si>
  <si>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</si>
  <si>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</si>
  <si>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</si>
  <si>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</si>
  <si>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</si>
  <si>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</si>
  <si>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</si>
  <si>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</si>
  <si>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</si>
  <si>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</si>
  <si>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</si>
  <si>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</si>
  <si>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</si>
  <si>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</si>
  <si>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</si>
  <si>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</si>
  <si>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</si>
  <si>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</si>
  <si>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</si>
  <si>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</si>
  <si>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</si>
  <si>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</si>
  <si>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</si>
  <si>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</si>
  <si>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</si>
  <si>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</si>
  <si>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</si>
  <si>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</si>
  <si>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</si>
  <si>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</si>
  <si>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</si>
  <si>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</si>
  <si>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</si>
  <si>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</si>
  <si>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</si>
  <si>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</si>
  <si>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</si>
  <si>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</si>
  <si>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</si>
  <si>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</si>
  <si>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</si>
  <si>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</si>
  <si>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</si>
  <si>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</si>
  <si>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</si>
  <si>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</si>
  <si>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</si>
  <si>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</si>
  <si>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</si>
  <si>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</si>
  <si>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</si>
  <si>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</si>
  <si>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</si>
  <si>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</si>
  <si>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</si>
  <si>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</si>
  <si>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</si>
  <si>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</si>
  <si>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</si>
  <si>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</si>
  <si>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</si>
  <si>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</si>
  <si>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</si>
  <si>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</si>
  <si>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</si>
  <si>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</si>
  <si>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</si>
  <si>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</si>
  <si>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</si>
  <si>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</si>
  <si>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</si>
  <si>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</si>
  <si>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</si>
  <si>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</si>
  <si>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</si>
  <si>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</si>
  <si>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</si>
  <si>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</si>
  <si>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</si>
  <si>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</si>
  <si>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</si>
  <si>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</si>
  <si>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</si>
  <si>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</si>
  <si>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</si>
  <si>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</si>
  <si>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</si>
  <si>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</si>
  <si>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</si>
  <si>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</si>
  <si>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</si>
  <si>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</si>
  <si>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</si>
  <si>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</si>
  <si>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</si>
  <si>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</si>
  <si>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</si>
  <si>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</si>
  <si>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</si>
  <si>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</si>
  <si>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</si>
  <si>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</si>
  <si>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</si>
  <si>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</si>
  <si>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</si>
  <si>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</si>
  <si>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</si>
  <si>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</si>
  <si>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</si>
  <si>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</si>
  <si>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</si>
  <si>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</si>
  <si>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</si>
  <si>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</si>
  <si>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</si>
  <si>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</si>
  <si>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</si>
  <si>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</si>
  <si>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</si>
  <si>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</si>
  <si>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</si>
  <si>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</si>
  <si>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</si>
  <si>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</si>
  <si>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</si>
  <si>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</si>
  <si>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</si>
  <si>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</si>
  <si>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</si>
  <si>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</si>
  <si>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</si>
  <si>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</si>
  <si>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</si>
  <si>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</si>
  <si>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</si>
  <si>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</si>
  <si>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</si>
  <si>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</si>
  <si>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</si>
  <si>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</si>
  <si>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</si>
  <si>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</si>
  <si>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</si>
  <si>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</si>
  <si>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</si>
  <si>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</si>
  <si>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</si>
  <si>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</si>
  <si>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</si>
  <si>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</si>
  <si>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</si>
  <si>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</si>
  <si>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</si>
  <si>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</si>
  <si>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</si>
  <si>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</si>
  <si>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</si>
  <si>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</si>
  <si>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</si>
  <si>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</si>
  <si>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</si>
  <si>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</si>
  <si>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</si>
  <si>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</si>
  <si>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</si>
  <si>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</si>
  <si>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</si>
  <si>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</si>
  <si>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</si>
  <si>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</si>
  <si>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</si>
  <si>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</si>
  <si>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</si>
  <si>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</si>
  <si>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</si>
  <si>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</si>
  <si>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</si>
  <si>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</si>
  <si>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</si>
  <si>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</si>
  <si>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</si>
  <si>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</si>
  <si>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</si>
  <si>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</si>
  <si>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</si>
  <si>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</si>
  <si>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</si>
  <si>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</si>
  <si>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</si>
  <si>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</si>
  <si>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</si>
  <si>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</si>
  <si>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</si>
  <si>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</si>
  <si>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</si>
  <si>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</si>
  <si>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</si>
  <si>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</si>
  <si>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</si>
  <si>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</si>
  <si>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</si>
  <si>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</si>
  <si>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</si>
  <si>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</si>
  <si>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</si>
  <si>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</si>
  <si>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</si>
  <si>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</si>
  <si>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</si>
  <si>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</si>
  <si>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</si>
  <si>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</si>
  <si>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</si>
  <si>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</si>
  <si>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</si>
  <si>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</si>
  <si>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</si>
  <si>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</si>
  <si>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</si>
  <si>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</si>
  <si>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</si>
  <si>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</si>
  <si>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</si>
  <si>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</si>
  <si>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</si>
  <si>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</si>
  <si>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</si>
  <si>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</si>
  <si>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</si>
  <si>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</si>
  <si>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</si>
  <si>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</si>
  <si>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</si>
  <si>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</si>
  <si>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</si>
  <si>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</si>
  <si>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</si>
  <si>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</si>
  <si>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</si>
  <si>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</si>
  <si>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</si>
  <si>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</si>
  <si>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</si>
  <si>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</si>
  <si>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</si>
  <si>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</si>
  <si>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</si>
  <si>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</si>
  <si>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</si>
  <si>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</si>
  <si>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</si>
  <si>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</si>
  <si>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</si>
  <si>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</si>
  <si>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</si>
  <si>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</si>
  <si>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</si>
  <si>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</si>
  <si>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</si>
  <si>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</si>
  <si>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</si>
  <si>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</si>
  <si>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</si>
  <si>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</si>
  <si>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</si>
  <si>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</si>
  <si>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</si>
  <si>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</si>
  <si>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</si>
  <si>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</si>
  <si>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</si>
  <si>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</si>
  <si>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</si>
  <si>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</si>
  <si>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</si>
  <si>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</si>
  <si>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</si>
  <si>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</si>
  <si>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</si>
  <si>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</si>
  <si>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</si>
  <si>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</si>
  <si>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</si>
  <si>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</si>
  <si>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</si>
  <si>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</si>
  <si>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</si>
  <si>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</si>
  <si>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</si>
  <si>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</si>
  <si>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</si>
  <si>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</si>
  <si>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</si>
  <si>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</si>
  <si>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</si>
  <si>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</si>
  <si>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</si>
  <si>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</si>
  <si>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</si>
  <si>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</si>
  <si>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</si>
  <si>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</si>
  <si>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</si>
  <si>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</si>
  <si>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</si>
  <si>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</si>
  <si>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</si>
  <si>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</si>
  <si>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</si>
  <si>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</si>
  <si>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</si>
  <si>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</si>
  <si>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</si>
  <si>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</si>
  <si>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</si>
  <si>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</si>
  <si>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</si>
  <si>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</si>
  <si>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</si>
  <si>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</si>
  <si>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</si>
  <si>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</si>
  <si>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</si>
  <si>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</si>
  <si>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</si>
  <si>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</si>
  <si>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</si>
  <si>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</si>
  <si>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</si>
  <si>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</si>
  <si>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</si>
  <si>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</si>
  <si>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</si>
  <si>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</si>
  <si>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</si>
  <si>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</si>
  <si>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</si>
  <si>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</si>
  <si>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</si>
  <si>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</si>
  <si>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</si>
  <si>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</si>
  <si>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</si>
  <si>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香深東</t>
    <rPh sb="0" eb="1">
      <t>カオ</t>
    </rPh>
    <rPh sb="1" eb="2">
      <t>フカ</t>
    </rPh>
    <rPh sb="2" eb="3">
      <t>ヒガシ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</si>
  <si>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</si>
  <si>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</si>
  <si>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</si>
  <si>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</si>
  <si>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</si>
  <si>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</si>
  <si>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</si>
  <si>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</si>
  <si>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</si>
  <si>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</si>
  <si>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</si>
  <si>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</si>
  <si>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</si>
  <si>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</si>
  <si>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</si>
  <si>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</si>
  <si>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</si>
  <si>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</si>
  <si>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</si>
  <si>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</si>
  <si>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</si>
  <si>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</si>
  <si>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</si>
  <si>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</si>
  <si>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</si>
  <si>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</si>
  <si>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</si>
  <si>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</si>
  <si>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</si>
  <si>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</si>
  <si>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</si>
  <si>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</si>
  <si>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</si>
  <si>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</si>
  <si>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</si>
  <si>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</si>
  <si>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</si>
  <si>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</si>
  <si>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</si>
  <si>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</si>
  <si>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</si>
  <si>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</si>
  <si>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</si>
  <si>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</si>
  <si>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</si>
  <si>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</si>
  <si>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</si>
  <si>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</si>
  <si>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</si>
  <si>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</si>
  <si>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</si>
  <si>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</si>
  <si>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</si>
  <si>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</si>
  <si>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</si>
  <si>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</si>
  <si>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</si>
  <si>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</si>
  <si>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</si>
  <si>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</si>
  <si>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</si>
  <si>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</si>
  <si>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</si>
  <si>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</si>
  <si>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</si>
  <si>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</si>
  <si>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</si>
  <si>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</si>
  <si>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</si>
  <si>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</si>
  <si>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</si>
  <si>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</si>
  <si>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</si>
  <si>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</si>
  <si>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</si>
  <si>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</si>
  <si>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</si>
  <si>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</si>
  <si>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</si>
  <si>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</si>
  <si>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</si>
  <si>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</si>
  <si>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</si>
  <si>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</si>
  <si>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</si>
  <si>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</si>
  <si>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</si>
  <si>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</si>
  <si>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</si>
  <si>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</si>
  <si>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</si>
  <si>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</si>
  <si>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</si>
  <si>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</si>
  <si>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</si>
  <si>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</si>
  <si>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</si>
  <si>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</si>
  <si>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</si>
  <si>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</si>
  <si>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</si>
  <si>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</si>
  <si>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</si>
  <si>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</si>
  <si>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</si>
  <si>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</si>
  <si>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</si>
  <si>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</si>
  <si>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</si>
  <si>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</si>
  <si>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</si>
  <si>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</si>
  <si>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</si>
  <si>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</si>
  <si>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</si>
  <si>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</si>
  <si>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</si>
  <si>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</si>
  <si>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</si>
  <si>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</si>
  <si>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</si>
  <si>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</si>
  <si>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</si>
  <si>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</si>
  <si>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</si>
  <si>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</si>
  <si>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</si>
  <si>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</si>
  <si>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</si>
  <si>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</si>
  <si>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</si>
  <si>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</si>
  <si>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</si>
  <si>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</si>
  <si>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</si>
  <si>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</si>
  <si>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</si>
  <si>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</si>
  <si>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</si>
  <si>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</si>
  <si>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</si>
  <si>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</si>
  <si>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</si>
  <si>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</si>
  <si>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</si>
  <si>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</si>
  <si>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</si>
  <si>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</si>
  <si>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</si>
  <si>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</si>
  <si>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</si>
  <si>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</si>
  <si>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</si>
  <si>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</si>
  <si>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</si>
  <si>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</si>
  <si>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</si>
  <si>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</si>
  <si>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</si>
  <si>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</si>
  <si>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</si>
  <si>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</si>
  <si>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</si>
  <si>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</si>
  <si>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</si>
  <si>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</si>
  <si>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</si>
  <si>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</si>
  <si>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</si>
  <si>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</si>
  <si>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</si>
  <si>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</si>
  <si>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</si>
  <si>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</si>
  <si>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</si>
  <si>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</si>
  <si>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</si>
  <si>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</si>
  <si>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</si>
  <si>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</si>
  <si>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</si>
  <si>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</si>
  <si>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</si>
  <si>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</si>
  <si>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</si>
  <si>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</si>
  <si>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</si>
  <si>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</si>
  <si>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</si>
  <si>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</si>
  <si>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</si>
  <si>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</si>
  <si>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</si>
  <si>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</si>
  <si>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</si>
  <si>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</si>
  <si>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</si>
  <si>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</si>
  <si>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</si>
  <si>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</si>
  <si>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</si>
  <si>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</si>
  <si>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</si>
  <si>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</si>
  <si>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</si>
  <si>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</si>
  <si>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</si>
  <si>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</si>
  <si>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</si>
  <si>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</si>
  <si>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</si>
  <si>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</si>
  <si>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</si>
  <si>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</si>
  <si>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</si>
  <si>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</si>
  <si>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</si>
  <si>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</si>
  <si>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</si>
  <si>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</si>
  <si>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</si>
  <si>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</si>
  <si>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</si>
  <si>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</si>
  <si>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</si>
  <si>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</si>
  <si>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</si>
  <si>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</si>
  <si>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</si>
  <si>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</si>
  <si>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</si>
  <si>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</si>
  <si>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</si>
  <si>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</si>
  <si>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</si>
  <si>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</si>
  <si>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</si>
  <si>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</si>
  <si>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</si>
  <si>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</si>
  <si>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</si>
  <si>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</si>
  <si>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</si>
  <si>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</si>
  <si>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</si>
  <si>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</si>
  <si>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</si>
  <si>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</si>
  <si>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</si>
  <si>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</si>
  <si>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</si>
  <si>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</si>
  <si>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</si>
  <si>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</si>
  <si>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</si>
  <si>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</si>
  <si>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</si>
  <si>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</si>
  <si>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</si>
  <si>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</si>
  <si>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</si>
  <si>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</si>
  <si>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</si>
  <si>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</si>
  <si>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</si>
  <si>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</si>
  <si>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</si>
  <si>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</si>
  <si>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</si>
  <si>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</si>
  <si>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</si>
  <si>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</si>
  <si>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</si>
  <si>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</si>
  <si>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</si>
  <si>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</si>
  <si>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</si>
  <si>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</si>
  <si>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</si>
  <si>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</si>
  <si>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</si>
  <si>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</si>
  <si>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</si>
  <si>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</si>
  <si>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</si>
  <si>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</si>
  <si>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</si>
  <si>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</si>
  <si>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</si>
  <si>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</si>
  <si>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</si>
  <si>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</si>
  <si>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</si>
  <si>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</si>
  <si>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</si>
  <si>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</si>
  <si>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</si>
  <si>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</si>
  <si>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</si>
  <si>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</si>
  <si>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</si>
  <si>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</si>
  <si>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</si>
  <si>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</si>
  <si>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</si>
  <si>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</si>
  <si>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</si>
  <si>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</si>
  <si>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</si>
  <si>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</si>
  <si>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</si>
  <si>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</si>
  <si>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</si>
  <si>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</si>
  <si>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</si>
  <si>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</si>
  <si>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</si>
  <si>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</si>
  <si>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</si>
  <si>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</si>
  <si>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</si>
  <si>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</si>
  <si>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</si>
  <si>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</si>
  <si>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</si>
  <si>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</si>
  <si>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</si>
  <si>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</si>
  <si>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</si>
  <si>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</si>
  <si>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</si>
  <si>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</si>
  <si>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</si>
  <si>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</si>
  <si>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</si>
  <si>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</si>
  <si>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</si>
  <si>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</si>
  <si>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</si>
  <si>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</si>
  <si>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</si>
  <si>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</si>
  <si>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</si>
  <si>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</si>
  <si>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</si>
  <si>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</si>
  <si>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</si>
  <si>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</si>
  <si>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</si>
  <si>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</si>
  <si>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</si>
  <si>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</si>
  <si>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</si>
  <si>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</si>
  <si>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</si>
  <si>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</si>
  <si>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</si>
  <si>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</si>
  <si>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</si>
  <si>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</si>
  <si>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</si>
  <si>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</si>
  <si>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</si>
  <si>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</si>
  <si>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</si>
  <si>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</si>
  <si>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</si>
  <si>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</si>
  <si>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</si>
  <si>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</si>
  <si>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</si>
  <si>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</si>
  <si>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</si>
  <si>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</si>
  <si>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</si>
  <si>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</si>
  <si>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</si>
  <si>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</si>
  <si>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</si>
  <si>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</si>
  <si>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</si>
  <si>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</si>
  <si>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</si>
  <si>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</si>
  <si>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</si>
  <si>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</si>
  <si>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</si>
  <si>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日経690部（2024年12月1日～）</t>
    <rPh sb="0" eb="2">
      <t>ニッケイ</t>
    </rPh>
    <rPh sb="5" eb="6">
      <t>ブ</t>
    </rPh>
    <phoneticPr fontId="17"/>
  </si>
  <si>
    <t>注2：「志文」は最低500枚以上の折込申込のみ受付いたします。</t>
    <phoneticPr fontId="5"/>
  </si>
  <si>
    <t>豊浦町</t>
    <rPh sb="0" eb="3">
      <t>トヨウラチョウ</t>
    </rPh>
    <phoneticPr fontId="3"/>
  </si>
  <si>
    <t>15050</t>
    <phoneticPr fontId="3"/>
  </si>
  <si>
    <t>礼文</t>
    <rPh sb="0" eb="2">
      <t>レブン</t>
    </rPh>
    <phoneticPr fontId="3"/>
  </si>
  <si>
    <t>廃止→大岸(15040)へ統合</t>
    <rPh sb="0" eb="2">
      <t>ハイシ</t>
    </rPh>
    <rPh sb="3" eb="5">
      <t>オオキシ</t>
    </rPh>
    <rPh sb="13" eb="15">
      <t>トウゴウ</t>
    </rPh>
    <phoneticPr fontId="3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</si>
  <si>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</si>
  <si>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</si>
  <si>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利尻富士町</t>
    <rPh sb="0" eb="5">
      <t>リシリフジチョウ</t>
    </rPh>
    <phoneticPr fontId="3"/>
  </si>
  <si>
    <t>30270</t>
    <phoneticPr fontId="3"/>
  </si>
  <si>
    <t>鴛泊</t>
    <rPh sb="0" eb="2">
      <t>オシドマリ</t>
    </rPh>
    <phoneticPr fontId="3"/>
  </si>
  <si>
    <t>廃止→鬼脇(30280)へ統合(郵送化のため折込はできません)</t>
    <rPh sb="0" eb="2">
      <t>ハイシ</t>
    </rPh>
    <rPh sb="3" eb="4">
      <t>オニ</t>
    </rPh>
    <rPh sb="4" eb="5">
      <t>ワキ</t>
    </rPh>
    <rPh sb="13" eb="15">
      <t>トウゴウ</t>
    </rPh>
    <rPh sb="16" eb="18">
      <t>ユウソウ</t>
    </rPh>
    <rPh sb="18" eb="19">
      <t>カ</t>
    </rPh>
    <rPh sb="22" eb="24">
      <t>オリコミ</t>
    </rPh>
    <phoneticPr fontId="3"/>
  </si>
  <si>
    <t>（廃店 乙部へ統合）</t>
    <rPh sb="4" eb="6">
      <t>オトベ</t>
    </rPh>
    <phoneticPr fontId="3"/>
  </si>
  <si>
    <t>厚沢部町</t>
    <rPh sb="0" eb="3">
      <t>アッサブ</t>
    </rPh>
    <rPh sb="3" eb="4">
      <t>チョウ</t>
    </rPh>
    <phoneticPr fontId="3"/>
  </si>
  <si>
    <t>17530</t>
    <phoneticPr fontId="3"/>
  </si>
  <si>
    <t>鶉町</t>
    <rPh sb="0" eb="2">
      <t>ウズラマチ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</si>
  <si>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</si>
  <si>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日経580部（2025年6月1日～）</t>
    <rPh sb="0" eb="2">
      <t>ニッケイ</t>
    </rPh>
    <rPh sb="5" eb="6">
      <t>ブ</t>
    </rPh>
    <phoneticPr fontId="17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</si>
  <si>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</si>
  <si>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</si>
  <si>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</si>
  <si>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</si>
  <si>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</si>
  <si>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</si>
  <si>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</si>
  <si>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</si>
  <si>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</si>
  <si>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</si>
  <si>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（廃店 和へ統合）</t>
    <rPh sb="4" eb="5">
      <t>ワ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</si>
  <si>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</si>
  <si>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</si>
  <si>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</si>
  <si>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</si>
  <si>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</si>
  <si>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</si>
  <si>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</si>
  <si>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</si>
  <si>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</si>
  <si>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</si>
  <si>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</si>
  <si>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</si>
  <si>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</si>
  <si>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</si>
  <si>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</si>
  <si>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</si>
  <si>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</si>
  <si>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</si>
  <si>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</si>
  <si>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</si>
  <si>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</si>
  <si>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386</t>
    <phoneticPr fontId="5"/>
  </si>
  <si>
    <t>日経940部（2025年12月1日～）</t>
    <rPh sb="0" eb="2">
      <t>ニッケイ</t>
    </rPh>
    <rPh sb="5" eb="6">
      <t>ブ</t>
    </rPh>
    <rPh sb="11" eb="12">
      <t>ネン</t>
    </rPh>
    <rPh sb="14" eb="15">
      <t>ガツ</t>
    </rPh>
    <rPh sb="16" eb="17">
      <t>ヒ</t>
    </rPh>
    <phoneticPr fontId="17"/>
  </si>
  <si>
    <t>日経1,250部（2025年12月1日～）</t>
    <phoneticPr fontId="17"/>
  </si>
  <si>
    <t>日経580部（2025年12月1日～）</t>
    <rPh sb="0" eb="2">
      <t>ニッケイ</t>
    </rPh>
    <rPh sb="5" eb="6">
      <t>ブ</t>
    </rPh>
    <phoneticPr fontId="17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</si>
  <si>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</si>
  <si>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</si>
  <si>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</si>
  <si>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</si>
  <si>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</si>
  <si>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</si>
  <si>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　</t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</si>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</sst>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3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0" fontId="16" fillId="0" borderId="55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38" fontId="2" fillId="0" borderId="115" xfId="3" applyFont="1" applyFill="1" applyBorder="1" applyAlignment="1" applyProtection="1">
      <alignment vertical="center"/>
      <protection locked="0"/>
    </xf>
    <xf numFmtId="0" fontId="9" fillId="0" borderId="77" xfId="2" applyFont="1" applyBorder="1" applyAlignment="1">
      <alignment vertical="center" shrinkToFit="1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0" fontId="13" fillId="2" borderId="13" xfId="1" applyFont="1" applyFill="1" applyBorder="1" applyAlignment="1" applyProtection="1">
      <alignment horizontal="left"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2" borderId="13" xfId="2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9" fontId="2" fillId="9" borderId="13" xfId="3" applyNumberFormat="1" applyFont="1" applyFill="1" applyBorder="1" applyAlignment="1">
      <alignment vertical="center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34" fillId="0" borderId="79" xfId="2" applyFont="1" applyBorder="1" applyAlignment="1">
      <alignment horizontal="center" vertical="center"/>
    </xf>
    <xf numFmtId="0" fontId="34" fillId="0" borderId="9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1" xfId="2" applyFont="1" applyBorder="1" applyAlignment="1">
      <alignment horizontal="center" vertical="center" shrinkToFit="1"/>
    </xf>
    <xf numFmtId="0" fontId="32" fillId="0" borderId="52" xfId="2" applyFont="1" applyBorder="1" applyAlignment="1">
      <alignment horizontal="center" vertical="center" shrinkToFit="1"/>
    </xf>
    <xf numFmtId="0" fontId="32" fillId="0" borderId="118" xfId="2" applyFont="1" applyBorder="1" applyAlignment="1">
      <alignment horizontal="center" vertical="center" shrinkToFit="1"/>
    </xf>
    <xf numFmtId="0" fontId="1" fillId="0" borderId="179" xfId="2" applyBorder="1" applyAlignment="1">
      <alignment horizontal="center" vertical="center" shrinkToFit="1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79" xfId="2" applyFont="1" applyBorder="1" applyAlignment="1">
      <alignment horizontal="center" vertical="center" shrinkToFit="1"/>
    </xf>
    <xf numFmtId="0" fontId="1" fillId="0" borderId="90" xfId="2" applyBorder="1" applyAlignment="1">
      <alignment horizontal="center" vertical="center"/>
    </xf>
    <xf numFmtId="0" fontId="1" fillId="0" borderId="49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" fillId="0" borderId="117" xfId="2" applyBorder="1" applyAlignment="1">
      <alignment vertical="center"/>
    </xf>
    <xf numFmtId="0" fontId="1" fillId="0" borderId="90" xfId="2" applyBorder="1" applyAlignment="1">
      <alignment vertical="center"/>
    </xf>
    <xf numFmtId="0" fontId="1" fillId="0" borderId="93" xfId="2" applyBorder="1" applyAlignment="1">
      <alignment horizontal="center" vertical="center"/>
    </xf>
    <xf numFmtId="0" fontId="1" fillId="0" borderId="52" xfId="2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1" fillId="0" borderId="117" xfId="2" applyBorder="1" applyAlignment="1">
      <alignment horizontal="center" vertical="center"/>
    </xf>
    <xf numFmtId="0" fontId="1" fillId="4" borderId="49" xfId="2" applyFill="1" applyBorder="1" applyAlignment="1">
      <alignment horizontal="center" vertical="center" shrinkToFit="1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60" xfId="2" applyFont="1" applyBorder="1" applyAlignment="1">
      <alignment horizontal="center" vertical="center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85" xfId="2" applyFont="1" applyBorder="1" applyAlignment="1">
      <alignment horizontal="center" vertical="center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0" fontId="24" fillId="0" borderId="118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0" fontId="27" fillId="0" borderId="108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38" fillId="0" borderId="91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16" fillId="6" borderId="0" xfId="2" applyFont="1" applyFill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31" fontId="16" fillId="0" borderId="0" xfId="2" applyNumberFormat="1" applyFont="1" applyAlignment="1">
      <alignment vertical="center" shrinkToFit="1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38" fontId="41" fillId="4" borderId="49" xfId="3" applyFont="1" applyFill="1" applyBorder="1" applyAlignment="1" applyProtection="1">
      <alignment horizontal="center" vertical="center" shrinkToFit="1"/>
    </xf>
    <xf numFmtId="38" fontId="41" fillId="4" borderId="116" xfId="3" applyFont="1" applyFill="1" applyBorder="1" applyAlignment="1" applyProtection="1">
      <alignment horizontal="center" vertical="center" shrinkToFit="1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0" fontId="1" fillId="8" borderId="91" xfId="2" applyFill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0" fontId="24" fillId="8" borderId="119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0" fontId="24" fillId="4" borderId="91" xfId="2" applyFont="1" applyFill="1" applyBorder="1" applyAlignment="1">
      <alignment vertical="center" shrinkToFit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39" fillId="0" borderId="77" xfId="2" applyFont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4" borderId="119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0" borderId="41" xfId="2" applyFont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39" fillId="0" borderId="44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8" fillId="0" borderId="49" xfId="2" applyFont="1" applyBorder="1" applyAlignment="1">
      <alignment vertical="center" shrinkToFit="1"/>
    </xf>
    <xf numFmtId="0" fontId="38" fillId="8" borderId="49" xfId="2" applyFont="1" applyFill="1" applyBorder="1" applyAlignment="1">
      <alignment vertical="center" shrinkToFit="1"/>
    </xf>
    <xf numFmtId="0" fontId="38" fillId="0" borderId="67" xfId="2" applyFont="1" applyBorder="1" applyAlignment="1">
      <alignment vertical="center" shrinkToFit="1"/>
    </xf>
    <xf numFmtId="0" fontId="49" fillId="7" borderId="96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1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24" fillId="6" borderId="77" xfId="2" applyFont="1" applyFill="1" applyBorder="1" applyAlignment="1">
      <alignment horizontal="center" vertical="center" shrinkToFit="1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B9D503A-1EE6-4860-9DF0-3C88AED6D82B}">
  <we:reference id="wa200005271" version="2.6.1.0" store="ja-JP" storeType="OMEX"/>
  <we:alternateReferences>
    <we:reference id="WA200005271" version="2.6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/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01" t="s">
        <v>1</v>
      </c>
      <c r="D2" s="501"/>
      <c r="E2" s="501"/>
      <c r="F2" s="501"/>
      <c r="G2" s="501"/>
      <c r="H2" s="5" t="s">
        <v>2</v>
      </c>
      <c r="I2" s="6" t="s">
        <v>1729</v>
      </c>
      <c r="J2" s="485">
        <v>45992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02" t="s">
        <v>6</v>
      </c>
      <c r="Q3" s="502"/>
      <c r="R3" s="1"/>
    </row>
    <row r="4" spans="1:18" ht="22.5" customHeight="1" thickTop="1" thickBot="1">
      <c r="A4" s="1"/>
      <c r="B4" s="1"/>
      <c r="C4" s="11" t="s">
        <v>7</v>
      </c>
      <c r="D4" s="12">
        <v>2025</v>
      </c>
      <c r="E4" s="503" t="str">
        <f>IF(ISERROR(E5),"日付は正しく入れてください！","")</f>
        <v/>
      </c>
      <c r="F4" s="504"/>
      <c r="G4" s="504"/>
      <c r="H4" s="504"/>
      <c r="I4" s="504"/>
      <c r="J4" s="2"/>
      <c r="K4" s="12"/>
      <c r="L4" s="505"/>
      <c r="M4" s="506"/>
      <c r="N4" s="506"/>
      <c r="O4" s="507"/>
      <c r="P4" s="508"/>
      <c r="Q4" s="509"/>
      <c r="R4" s="1"/>
    </row>
    <row r="5" spans="1:18" ht="22.5" customHeight="1" thickTop="1" thickBot="1">
      <c r="A5" s="1"/>
      <c r="B5" s="1"/>
      <c r="C5" s="13" t="s">
        <v>8</v>
      </c>
      <c r="D5" s="14"/>
      <c r="E5" s="521" t="str">
        <f>IF(OR(D4="",D5=""),"",DATE(D4,MONTH(D5),DAY(D5)))</f>
        <v/>
      </c>
      <c r="F5" s="522"/>
      <c r="G5" s="522"/>
      <c r="H5" s="522"/>
      <c r="I5" s="522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23"/>
      <c r="E6" s="524"/>
      <c r="F6" s="524"/>
      <c r="G6" s="524"/>
      <c r="H6" s="524"/>
      <c r="I6" s="524"/>
      <c r="J6" s="524"/>
      <c r="K6" s="525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5"/>
      <c r="E7" s="506"/>
      <c r="F7" s="507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26"/>
      <c r="E8" s="527"/>
      <c r="F8" s="528"/>
      <c r="G8" s="15"/>
      <c r="H8" s="1" t="s">
        <v>12</v>
      </c>
      <c r="I8" s="1"/>
      <c r="J8" s="16"/>
      <c r="K8" s="18" t="s">
        <v>13</v>
      </c>
      <c r="L8" s="380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29"/>
      <c r="E9" s="530"/>
      <c r="F9" s="531"/>
      <c r="G9" s="2"/>
      <c r="H9" s="2"/>
      <c r="I9" s="1"/>
      <c r="J9" s="1"/>
      <c r="K9" s="381" t="s">
        <v>15</v>
      </c>
      <c r="L9" s="514" t="s">
        <v>16</v>
      </c>
      <c r="M9" s="515"/>
      <c r="N9" s="515"/>
      <c r="O9" s="515"/>
      <c r="P9" s="516"/>
      <c r="Q9" s="382">
        <f>SUM(J14,R9,L16)</f>
        <v>0</v>
      </c>
      <c r="R9" s="480">
        <f>SUM('2.千歳・苫小牧・室蘭・日高地区'!G11:G18)</f>
        <v>0</v>
      </c>
    </row>
    <row r="10" spans="1:18" ht="22.5" customHeight="1" thickTop="1" thickBot="1">
      <c r="A10" s="1"/>
      <c r="B10" s="520" t="s">
        <v>17</v>
      </c>
      <c r="C10" s="520"/>
      <c r="D10" s="510"/>
      <c r="E10" s="511"/>
      <c r="F10" s="511"/>
      <c r="G10" s="512"/>
      <c r="H10" s="512"/>
      <c r="I10" s="513"/>
      <c r="J10" s="1"/>
      <c r="K10" s="383" t="s">
        <v>18</v>
      </c>
      <c r="L10" s="517" t="s">
        <v>19</v>
      </c>
      <c r="M10" s="518"/>
      <c r="N10" s="518"/>
      <c r="O10" s="518"/>
      <c r="P10" s="519"/>
      <c r="Q10" s="384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9" t="s">
        <v>24</v>
      </c>
      <c r="L13" s="399" t="s">
        <v>25</v>
      </c>
      <c r="M13" s="399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498" t="s">
        <v>30</v>
      </c>
      <c r="D14" s="498"/>
      <c r="E14" s="499">
        <f>IFERROR('1.札幌・江別・北広島・石狩市'!J2,"")</f>
        <v>45992</v>
      </c>
      <c r="F14" s="499"/>
      <c r="G14" s="22"/>
      <c r="H14" s="500">
        <f>IFERROR('1.札幌・江別・北広島・石狩市'!AH45,"")</f>
        <v>290420</v>
      </c>
      <c r="I14" s="500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496" t="s">
        <v>33</v>
      </c>
      <c r="D15" s="496"/>
      <c r="E15" s="494">
        <f>IFERROR('2.千歳・苫小牧・室蘭・日高地区'!J2,"")</f>
        <v>45992</v>
      </c>
      <c r="F15" s="494"/>
      <c r="G15" s="30"/>
      <c r="H15" s="497">
        <f>IFERROR('2.千歳・苫小牧・室蘭・日高地区'!AH45,"")</f>
        <v>74750</v>
      </c>
      <c r="I15" s="497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496" t="s">
        <v>35</v>
      </c>
      <c r="D16" s="496"/>
      <c r="E16" s="494">
        <f>IFERROR('3.小樽・岩内・倶知安地区'!J2,"")</f>
        <v>45992</v>
      </c>
      <c r="F16" s="494"/>
      <c r="G16" s="30"/>
      <c r="H16" s="497">
        <f>IFERROR('3.小樽・岩内・倶知安地区'!AH45,"")</f>
        <v>35575</v>
      </c>
      <c r="I16" s="497"/>
      <c r="J16" s="31">
        <f>IFERROR('3.小樽・岩内・倶知安地区'!G7,"")</f>
        <v>0</v>
      </c>
      <c r="K16" s="32" t="s">
        <v>31</v>
      </c>
      <c r="L16" s="378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493" t="s">
        <v>36</v>
      </c>
      <c r="D17" s="493"/>
      <c r="E17" s="494">
        <f>IFERROR('4.長万部・八雲・桧山地区'!J2,"")</f>
        <v>45992</v>
      </c>
      <c r="F17" s="494"/>
      <c r="G17" s="30"/>
      <c r="H17" s="497">
        <f>IFERROR('4.長万部・八雲・桧山地区'!AH45,"")</f>
        <v>10805</v>
      </c>
      <c r="I17" s="497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493" t="s">
        <v>38</v>
      </c>
      <c r="D18" s="493"/>
      <c r="E18" s="494">
        <f>IFERROR('5.函館・森・松前地区'!J2,"")</f>
        <v>45992</v>
      </c>
      <c r="F18" s="494"/>
      <c r="G18" s="30"/>
      <c r="H18" s="495">
        <f>IFERROR('5.函館・森・松前地区'!AH45,"")</f>
        <v>61100</v>
      </c>
      <c r="I18" s="495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493" t="s">
        <v>40</v>
      </c>
      <c r="D19" s="493"/>
      <c r="E19" s="494">
        <f>IFERROR('6.空知・深川・夕張・当別地区'!J2,"")</f>
        <v>45992</v>
      </c>
      <c r="F19" s="494"/>
      <c r="G19" s="30"/>
      <c r="H19" s="495">
        <f>IFERROR('6.空知・深川・夕張・当別地区'!AH45,"")</f>
        <v>58145</v>
      </c>
      <c r="I19" s="495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493" t="s">
        <v>42</v>
      </c>
      <c r="D20" s="493"/>
      <c r="E20" s="494">
        <f>IFERROR('7.旭川・富良野・名寄・士別地区'!J2,"")</f>
        <v>45992</v>
      </c>
      <c r="F20" s="494"/>
      <c r="G20" s="30"/>
      <c r="H20" s="495">
        <f>IFERROR('7.旭川・富良野・名寄・士別地区'!AH45,"")</f>
        <v>89320</v>
      </c>
      <c r="I20" s="495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493" t="s">
        <v>44</v>
      </c>
      <c r="D21" s="493"/>
      <c r="E21" s="494">
        <f>IFERROR('8.留萌・稚内・宗谷地区'!J2,"")</f>
        <v>45992</v>
      </c>
      <c r="F21" s="494"/>
      <c r="G21" s="30"/>
      <c r="H21" s="495">
        <f>IFERROR('8.留萌・稚内・宗谷地区'!AH45,"")</f>
        <v>16865</v>
      </c>
      <c r="I21" s="495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493" t="s">
        <v>45</v>
      </c>
      <c r="D22" s="493"/>
      <c r="E22" s="494">
        <f>IFERROR('9.北見・網走・紋別地区'!J2,"")</f>
        <v>45992</v>
      </c>
      <c r="F22" s="494"/>
      <c r="G22" s="30"/>
      <c r="H22" s="495">
        <f>IFERROR('9.北見・網走・紋別地区'!AH45,"")</f>
        <v>43810</v>
      </c>
      <c r="I22" s="495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493" t="s">
        <v>46</v>
      </c>
      <c r="D23" s="493"/>
      <c r="E23" s="494">
        <f>IFERROR('10.釧路・根室地区'!J2,"")</f>
        <v>45992</v>
      </c>
      <c r="F23" s="494"/>
      <c r="G23" s="30"/>
      <c r="H23" s="495">
        <f>IFERROR('10.釧路・根室地区'!AH45,"")</f>
        <v>54260</v>
      </c>
      <c r="I23" s="495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488" t="s">
        <v>47</v>
      </c>
      <c r="D24" s="488"/>
      <c r="E24" s="489">
        <f>IFERROR('11.帯広・十勝地区'!J2,"")</f>
        <v>45992</v>
      </c>
      <c r="F24" s="489"/>
      <c r="G24" s="41"/>
      <c r="H24" s="490">
        <f>IFERROR('11.帯広・十勝地区'!AH45,"")</f>
        <v>25135</v>
      </c>
      <c r="I24" s="490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491">
        <f>SUM(H14:H24)</f>
        <v>760185</v>
      </c>
      <c r="H25" s="491"/>
      <c r="I25" s="491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492"/>
      <c r="H26" s="492"/>
      <c r="I26" s="492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vQSL8TJ6FuN6gmzHiueY2PUPluapZ7v1gnSvVE19oaqTkCBzjbQb/B10/SxpOZKKTW7y15RPL4Fapt85iE923Q==" saltValue="RI0rjN0dZE63+SlsiaHrPQ==" spinCount="100000" sheet="1" scenarios="1" formatCells="0" autoFilter="0"/>
  <mergeCells count="49">
    <mergeCell ref="D10:I10"/>
    <mergeCell ref="L9:P9"/>
    <mergeCell ref="L10:P10"/>
    <mergeCell ref="B10:C10"/>
    <mergeCell ref="E5:I5"/>
    <mergeCell ref="D6:K6"/>
    <mergeCell ref="D7:F7"/>
    <mergeCell ref="D8:F8"/>
    <mergeCell ref="D9:F9"/>
    <mergeCell ref="C2:G2"/>
    <mergeCell ref="P3:Q3"/>
    <mergeCell ref="E4:I4"/>
    <mergeCell ref="L4:O4"/>
    <mergeCell ref="P4:Q4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G25:I25"/>
    <mergeCell ref="G26:I26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8</v>
      </c>
      <c r="B2" s="620"/>
      <c r="C2" s="621" t="s">
        <v>1197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2"/>
      <c r="M6" s="733"/>
      <c r="N6" s="733"/>
      <c r="O6" s="729" t="s">
        <v>335</v>
      </c>
      <c r="P6" s="731"/>
      <c r="Q6" s="153"/>
      <c r="R6" s="579" t="s">
        <v>27</v>
      </c>
      <c r="S6" s="579"/>
      <c r="T6" s="579"/>
      <c r="U6" s="601"/>
      <c r="V6" s="578" t="s">
        <v>28</v>
      </c>
      <c r="W6" s="579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SUM(O7,R7)</f>
        <v>0</v>
      </c>
      <c r="H7" s="591"/>
      <c r="I7" s="591"/>
      <c r="J7" s="591"/>
      <c r="K7" s="592"/>
      <c r="L7" s="815"/>
      <c r="M7" s="816"/>
      <c r="N7" s="817"/>
      <c r="O7" s="795">
        <f>SUM(G11:G15,G20:G33,P11:P25,Y11:Y16)</f>
        <v>0</v>
      </c>
      <c r="P7" s="797"/>
      <c r="Q7" s="154"/>
      <c r="R7" s="796">
        <f>SUM(AH13:AH14,AH20:AH26)</f>
        <v>0</v>
      </c>
      <c r="S7" s="796"/>
      <c r="T7" s="796"/>
      <c r="U7" s="797"/>
      <c r="V7" s="795">
        <f>COUNTIF(AH13:AH14,"&gt;0")+COUNTIF(AH20:AH26,"&gt;0")</f>
        <v>0</v>
      </c>
      <c r="W7" s="796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79" t="s">
        <v>340</v>
      </c>
      <c r="B10" s="666"/>
      <c r="C10" s="665" t="s">
        <v>4</v>
      </c>
      <c r="D10" s="666"/>
      <c r="E10" s="159" t="s">
        <v>112</v>
      </c>
      <c r="F10" s="162" t="s">
        <v>341</v>
      </c>
      <c r="G10" s="163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281"/>
      <c r="AA10" s="132"/>
      <c r="AB10" s="809" t="s">
        <v>651</v>
      </c>
      <c r="AC10" s="810"/>
      <c r="AD10" s="810"/>
      <c r="AE10" s="810"/>
      <c r="AF10" s="810"/>
      <c r="AG10" s="810"/>
      <c r="AH10" s="811"/>
      <c r="AI10" s="132"/>
      <c r="AJ10" s="132"/>
      <c r="AK10" s="117"/>
      <c r="AL10" s="132"/>
    </row>
    <row r="11" spans="1:38" ht="15.75" customHeight="1" thickBot="1">
      <c r="A11" s="695" t="s">
        <v>1202</v>
      </c>
      <c r="B11" s="651"/>
      <c r="C11" s="952">
        <v>16540</v>
      </c>
      <c r="D11" s="953"/>
      <c r="E11" s="133" t="s">
        <v>1203</v>
      </c>
      <c r="F11" s="789" t="s">
        <v>1204</v>
      </c>
      <c r="G11" s="790"/>
      <c r="H11" s="194"/>
      <c r="I11" s="194"/>
      <c r="J11" s="695" t="s">
        <v>1205</v>
      </c>
      <c r="K11" s="651"/>
      <c r="L11" s="655">
        <v>30160</v>
      </c>
      <c r="M11" s="684"/>
      <c r="N11" s="122" t="s">
        <v>1206</v>
      </c>
      <c r="O11" s="479">
        <v>20</v>
      </c>
      <c r="P11" s="234"/>
      <c r="Q11" s="194" t="s">
        <v>1207</v>
      </c>
      <c r="R11" s="194"/>
      <c r="S11" s="961" t="s">
        <v>1208</v>
      </c>
      <c r="T11" s="962"/>
      <c r="U11" s="907">
        <v>30090</v>
      </c>
      <c r="V11" s="908"/>
      <c r="W11" s="320" t="s">
        <v>1209</v>
      </c>
      <c r="X11" s="239">
        <v>695</v>
      </c>
      <c r="Y11" s="234"/>
      <c r="Z11" s="194" t="s">
        <v>1210</v>
      </c>
      <c r="AA11" s="132"/>
      <c r="AB11" s="812"/>
      <c r="AC11" s="813"/>
      <c r="AD11" s="813"/>
      <c r="AE11" s="813"/>
      <c r="AF11" s="813"/>
      <c r="AG11" s="813"/>
      <c r="AH11" s="814"/>
      <c r="AI11" s="132"/>
      <c r="AJ11" s="132"/>
      <c r="AK11" s="95"/>
      <c r="AL11" s="132"/>
    </row>
    <row r="12" spans="1:38" ht="15.75" customHeight="1" thickTop="1">
      <c r="A12" s="639"/>
      <c r="B12" s="640"/>
      <c r="C12" s="643">
        <v>16550</v>
      </c>
      <c r="D12" s="662"/>
      <c r="E12" s="176" t="s">
        <v>1211</v>
      </c>
      <c r="F12" s="262">
        <v>3415</v>
      </c>
      <c r="G12" s="167"/>
      <c r="H12" s="194" t="s">
        <v>1212</v>
      </c>
      <c r="I12" s="194"/>
      <c r="J12" s="639"/>
      <c r="K12" s="640"/>
      <c r="L12" s="643">
        <v>30170</v>
      </c>
      <c r="M12" s="662"/>
      <c r="N12" s="126" t="s">
        <v>1213</v>
      </c>
      <c r="O12" s="195">
        <v>55</v>
      </c>
      <c r="P12" s="167"/>
      <c r="Q12" s="194" t="s">
        <v>1214</v>
      </c>
      <c r="R12" s="194"/>
      <c r="S12" s="957" t="s">
        <v>1215</v>
      </c>
      <c r="T12" s="958"/>
      <c r="U12" s="943">
        <v>30045</v>
      </c>
      <c r="V12" s="944"/>
      <c r="W12" s="483" t="s">
        <v>1216</v>
      </c>
      <c r="X12" s="890" t="s">
        <v>1713</v>
      </c>
      <c r="Y12" s="891"/>
      <c r="Z12" s="282" t="s">
        <v>1217</v>
      </c>
      <c r="AA12" s="132"/>
      <c r="AB12" s="647" t="s">
        <v>340</v>
      </c>
      <c r="AC12" s="950"/>
      <c r="AD12" s="649" t="s">
        <v>4</v>
      </c>
      <c r="AE12" s="648"/>
      <c r="AF12" s="283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66" t="s">
        <v>1218</v>
      </c>
      <c r="B13" s="767"/>
      <c r="C13" s="643">
        <v>16560</v>
      </c>
      <c r="D13" s="662"/>
      <c r="E13" s="126" t="s">
        <v>1219</v>
      </c>
      <c r="F13" s="195">
        <v>835</v>
      </c>
      <c r="G13" s="167"/>
      <c r="H13" s="194" t="s">
        <v>1220</v>
      </c>
      <c r="I13" s="194"/>
      <c r="J13" s="639"/>
      <c r="K13" s="640"/>
      <c r="L13" s="643">
        <v>30180</v>
      </c>
      <c r="M13" s="662"/>
      <c r="N13" s="126" t="s">
        <v>1221</v>
      </c>
      <c r="O13" s="195">
        <v>30</v>
      </c>
      <c r="P13" s="167"/>
      <c r="Q13" s="194" t="s">
        <v>1222</v>
      </c>
      <c r="R13" s="194"/>
      <c r="S13" s="959"/>
      <c r="T13" s="960"/>
      <c r="U13" s="945">
        <v>30070</v>
      </c>
      <c r="V13" s="946"/>
      <c r="W13" s="176" t="s">
        <v>1223</v>
      </c>
      <c r="X13" s="195">
        <v>330</v>
      </c>
      <c r="Y13" s="167"/>
      <c r="Z13" s="194" t="s">
        <v>1224</v>
      </c>
      <c r="AA13" s="132"/>
      <c r="AB13" s="650" t="s">
        <v>1225</v>
      </c>
      <c r="AC13" s="651"/>
      <c r="AD13" s="655">
        <v>16670</v>
      </c>
      <c r="AE13" s="684"/>
      <c r="AF13" s="442" t="s">
        <v>1226</v>
      </c>
      <c r="AG13" s="239">
        <v>45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66" t="s">
        <v>1228</v>
      </c>
      <c r="B14" s="767"/>
      <c r="C14" s="688">
        <v>16610</v>
      </c>
      <c r="D14" s="947"/>
      <c r="E14" s="354" t="s">
        <v>1229</v>
      </c>
      <c r="F14" s="890" t="s">
        <v>1667</v>
      </c>
      <c r="G14" s="891"/>
      <c r="H14" s="194" t="s">
        <v>1230</v>
      </c>
      <c r="I14" s="194"/>
      <c r="J14" s="639"/>
      <c r="K14" s="640"/>
      <c r="L14" s="643">
        <v>30195</v>
      </c>
      <c r="M14" s="662"/>
      <c r="N14" s="196" t="s">
        <v>1231</v>
      </c>
      <c r="O14" s="195">
        <v>30</v>
      </c>
      <c r="P14" s="167"/>
      <c r="Q14" s="194" t="s">
        <v>1232</v>
      </c>
      <c r="R14" s="194"/>
      <c r="S14" s="766" t="s">
        <v>1233</v>
      </c>
      <c r="T14" s="767"/>
      <c r="U14" s="643">
        <v>30100</v>
      </c>
      <c r="V14" s="657"/>
      <c r="W14" s="126" t="s">
        <v>1234</v>
      </c>
      <c r="X14" s="195">
        <v>1135</v>
      </c>
      <c r="Y14" s="167"/>
      <c r="Z14" s="194" t="s">
        <v>1235</v>
      </c>
      <c r="AA14" s="132"/>
      <c r="AB14" s="653"/>
      <c r="AC14" s="654"/>
      <c r="AD14" s="660">
        <v>16660</v>
      </c>
      <c r="AE14" s="939"/>
      <c r="AF14" s="321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41"/>
      <c r="B15" s="642"/>
      <c r="C15" s="645">
        <v>16620</v>
      </c>
      <c r="D15" s="686"/>
      <c r="E15" s="169" t="s">
        <v>1238</v>
      </c>
      <c r="F15" s="201">
        <v>215</v>
      </c>
      <c r="G15" s="171"/>
      <c r="H15" s="194" t="s">
        <v>1239</v>
      </c>
      <c r="I15" s="194"/>
      <c r="J15" s="639"/>
      <c r="K15" s="640"/>
      <c r="L15" s="663">
        <v>30200</v>
      </c>
      <c r="M15" s="664"/>
      <c r="N15" s="183" t="s">
        <v>1240</v>
      </c>
      <c r="O15" s="789" t="s">
        <v>1241</v>
      </c>
      <c r="P15" s="790"/>
      <c r="Q15" s="194"/>
      <c r="R15" s="194"/>
      <c r="S15" s="639"/>
      <c r="T15" s="640"/>
      <c r="U15" s="643">
        <v>30010</v>
      </c>
      <c r="V15" s="657"/>
      <c r="W15" s="126" t="s">
        <v>1242</v>
      </c>
      <c r="X15" s="195">
        <v>355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39"/>
      <c r="K16" s="640"/>
      <c r="L16" s="643">
        <v>30202</v>
      </c>
      <c r="M16" s="662"/>
      <c r="N16" s="196" t="s">
        <v>1244</v>
      </c>
      <c r="O16" s="195">
        <v>15</v>
      </c>
      <c r="P16" s="166"/>
      <c r="Q16" s="194" t="s">
        <v>1245</v>
      </c>
      <c r="R16" s="132"/>
      <c r="S16" s="641"/>
      <c r="T16" s="642"/>
      <c r="U16" s="805">
        <v>30030</v>
      </c>
      <c r="V16" s="951"/>
      <c r="W16" s="250" t="s">
        <v>1246</v>
      </c>
      <c r="X16" s="948" t="s">
        <v>1644</v>
      </c>
      <c r="Y16" s="949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39"/>
      <c r="K17" s="640"/>
      <c r="L17" s="643">
        <v>30210</v>
      </c>
      <c r="M17" s="662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09" t="s">
        <v>651</v>
      </c>
      <c r="AC17" s="810"/>
      <c r="AD17" s="810"/>
      <c r="AE17" s="810"/>
      <c r="AF17" s="810"/>
      <c r="AG17" s="810"/>
      <c r="AH17" s="811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39"/>
      <c r="K18" s="640"/>
      <c r="L18" s="643">
        <v>30220</v>
      </c>
      <c r="M18" s="662"/>
      <c r="N18" s="126" t="s">
        <v>1252</v>
      </c>
      <c r="O18" s="195">
        <v>1450</v>
      </c>
      <c r="P18" s="167"/>
      <c r="Q18" s="132" t="s">
        <v>1253</v>
      </c>
      <c r="R18" s="132"/>
      <c r="AA18" s="132"/>
      <c r="AB18" s="812"/>
      <c r="AC18" s="813"/>
      <c r="AD18" s="813"/>
      <c r="AE18" s="813"/>
      <c r="AF18" s="813"/>
      <c r="AG18" s="813"/>
      <c r="AH18" s="814"/>
      <c r="AI18" s="132"/>
      <c r="AJ18" s="132"/>
      <c r="AK18" s="95"/>
      <c r="AL18" s="132"/>
    </row>
    <row r="19" spans="1:39" ht="15.75" customHeight="1" thickTop="1">
      <c r="A19" s="679" t="s">
        <v>340</v>
      </c>
      <c r="B19" s="666"/>
      <c r="C19" s="716" t="s">
        <v>4</v>
      </c>
      <c r="D19" s="717"/>
      <c r="E19" s="159" t="s">
        <v>112</v>
      </c>
      <c r="F19" s="269" t="s">
        <v>341</v>
      </c>
      <c r="G19" s="248" t="s">
        <v>114</v>
      </c>
      <c r="H19" s="194"/>
      <c r="I19" s="200"/>
      <c r="J19" s="639"/>
      <c r="K19" s="640"/>
      <c r="L19" s="643">
        <v>30240</v>
      </c>
      <c r="M19" s="662"/>
      <c r="N19" s="126" t="s">
        <v>1640</v>
      </c>
      <c r="O19" s="195">
        <v>2235</v>
      </c>
      <c r="P19" s="167"/>
      <c r="Q19" s="132" t="s">
        <v>1254</v>
      </c>
      <c r="R19" s="132"/>
      <c r="AA19" s="132"/>
      <c r="AB19" s="647" t="s">
        <v>340</v>
      </c>
      <c r="AC19" s="648"/>
      <c r="AD19" s="649" t="s">
        <v>4</v>
      </c>
      <c r="AE19" s="648"/>
      <c r="AF19" s="283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95" t="s">
        <v>1255</v>
      </c>
      <c r="B20" s="954"/>
      <c r="C20" s="955">
        <v>16625</v>
      </c>
      <c r="D20" s="956"/>
      <c r="E20" s="423" t="s">
        <v>1256</v>
      </c>
      <c r="F20" s="940" t="s">
        <v>1257</v>
      </c>
      <c r="G20" s="941"/>
      <c r="H20" s="194" t="s">
        <v>1258</v>
      </c>
      <c r="I20" s="194"/>
      <c r="J20" s="639"/>
      <c r="K20" s="640"/>
      <c r="L20" s="643">
        <v>30250</v>
      </c>
      <c r="M20" s="662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650" t="s">
        <v>1261</v>
      </c>
      <c r="AC20" s="651"/>
      <c r="AD20" s="918">
        <v>30270</v>
      </c>
      <c r="AE20" s="942"/>
      <c r="AF20" s="385" t="s">
        <v>1262</v>
      </c>
      <c r="AG20" s="933" t="s">
        <v>1686</v>
      </c>
      <c r="AH20" s="934"/>
      <c r="AI20" s="132" t="s">
        <v>1263</v>
      </c>
      <c r="AJ20" s="132"/>
      <c r="AK20" s="132"/>
      <c r="AL20" s="132"/>
    </row>
    <row r="21" spans="1:39" ht="15.75" customHeight="1">
      <c r="A21" s="639"/>
      <c r="B21" s="937"/>
      <c r="C21" s="643">
        <v>16630</v>
      </c>
      <c r="D21" s="662"/>
      <c r="E21" s="176" t="s">
        <v>1264</v>
      </c>
      <c r="F21" s="262">
        <v>430</v>
      </c>
      <c r="G21" s="167"/>
      <c r="H21" s="194" t="s">
        <v>1265</v>
      </c>
      <c r="I21" s="194"/>
      <c r="J21" s="766" t="s">
        <v>1266</v>
      </c>
      <c r="K21" s="767"/>
      <c r="L21" s="643">
        <v>30110</v>
      </c>
      <c r="M21" s="662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652"/>
      <c r="AC21" s="640"/>
      <c r="AD21" s="643">
        <v>30280</v>
      </c>
      <c r="AE21" s="662"/>
      <c r="AF21" s="126" t="s">
        <v>1269</v>
      </c>
      <c r="AG21" s="195">
        <v>60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39"/>
      <c r="B22" s="937"/>
      <c r="C22" s="643">
        <v>16640</v>
      </c>
      <c r="D22" s="662"/>
      <c r="E22" s="126" t="s">
        <v>1271</v>
      </c>
      <c r="F22" s="195">
        <v>320</v>
      </c>
      <c r="G22" s="167"/>
      <c r="H22" s="194" t="s">
        <v>1272</v>
      </c>
      <c r="I22" s="194"/>
      <c r="J22" s="639"/>
      <c r="K22" s="640"/>
      <c r="L22" s="643">
        <v>30120</v>
      </c>
      <c r="M22" s="662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38" t="s">
        <v>1275</v>
      </c>
      <c r="AC22" s="767"/>
      <c r="AD22" s="643">
        <v>30290</v>
      </c>
      <c r="AE22" s="662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66" t="s">
        <v>1225</v>
      </c>
      <c r="B23" s="935"/>
      <c r="C23" s="643">
        <v>16650</v>
      </c>
      <c r="D23" s="662"/>
      <c r="E23" s="126" t="s">
        <v>1278</v>
      </c>
      <c r="F23" s="195">
        <v>1595</v>
      </c>
      <c r="G23" s="167"/>
      <c r="H23" s="194" t="s">
        <v>1279</v>
      </c>
      <c r="I23" s="194"/>
      <c r="J23" s="639"/>
      <c r="K23" s="640"/>
      <c r="L23" s="643">
        <v>30130</v>
      </c>
      <c r="M23" s="662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652"/>
      <c r="AC23" s="640"/>
      <c r="AD23" s="643">
        <v>30300</v>
      </c>
      <c r="AE23" s="662"/>
      <c r="AF23" s="126" t="s">
        <v>1282</v>
      </c>
      <c r="AG23" s="195">
        <v>135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66" t="s">
        <v>1284</v>
      </c>
      <c r="B24" s="935"/>
      <c r="C24" s="688">
        <v>16680</v>
      </c>
      <c r="D24" s="689"/>
      <c r="E24" s="376" t="s">
        <v>1285</v>
      </c>
      <c r="F24" s="913" t="s">
        <v>1286</v>
      </c>
      <c r="G24" s="914"/>
      <c r="H24" s="194" t="s">
        <v>1287</v>
      </c>
      <c r="I24" s="194"/>
      <c r="J24" s="639"/>
      <c r="K24" s="640"/>
      <c r="L24" s="643">
        <v>30131</v>
      </c>
      <c r="M24" s="662"/>
      <c r="N24" s="126" t="s">
        <v>1288</v>
      </c>
      <c r="O24" s="195">
        <v>85</v>
      </c>
      <c r="P24" s="167"/>
      <c r="Q24" s="194" t="s">
        <v>1289</v>
      </c>
      <c r="R24" s="194"/>
      <c r="AA24" s="132"/>
      <c r="AB24" s="938" t="s">
        <v>1290</v>
      </c>
      <c r="AC24" s="767"/>
      <c r="AD24" s="643">
        <v>30310</v>
      </c>
      <c r="AE24" s="662"/>
      <c r="AF24" s="126" t="s">
        <v>1291</v>
      </c>
      <c r="AG24" s="195">
        <v>115</v>
      </c>
      <c r="AH24" s="168"/>
      <c r="AI24" s="132" t="s">
        <v>1292</v>
      </c>
      <c r="AJ24" s="132"/>
      <c r="AK24" s="132"/>
      <c r="AL24" s="132"/>
    </row>
    <row r="25" spans="1:39" ht="15.75" customHeight="1">
      <c r="A25" s="639"/>
      <c r="B25" s="937"/>
      <c r="C25" s="643">
        <v>16690</v>
      </c>
      <c r="D25" s="662"/>
      <c r="E25" s="126" t="s">
        <v>1293</v>
      </c>
      <c r="F25" s="195">
        <v>145</v>
      </c>
      <c r="G25" s="167"/>
      <c r="H25" s="194" t="s">
        <v>1294</v>
      </c>
      <c r="I25" s="194"/>
      <c r="J25" s="641"/>
      <c r="K25" s="642"/>
      <c r="L25" s="645">
        <v>30140</v>
      </c>
      <c r="M25" s="686"/>
      <c r="N25" s="209" t="s">
        <v>1295</v>
      </c>
      <c r="O25" s="201">
        <v>70</v>
      </c>
      <c r="P25" s="171"/>
      <c r="Q25" s="194" t="s">
        <v>1296</v>
      </c>
      <c r="R25" s="200"/>
      <c r="AA25" s="132"/>
      <c r="AB25" s="652"/>
      <c r="AC25" s="640"/>
      <c r="AD25" s="643">
        <v>30320</v>
      </c>
      <c r="AE25" s="662"/>
      <c r="AF25" s="126" t="s">
        <v>1297</v>
      </c>
      <c r="AG25" s="195">
        <v>70</v>
      </c>
      <c r="AH25" s="168"/>
      <c r="AI25" s="132" t="s">
        <v>1298</v>
      </c>
      <c r="AJ25" s="132"/>
      <c r="AK25" s="132"/>
      <c r="AL25" s="132"/>
    </row>
    <row r="26" spans="1:39" ht="15.75" customHeight="1" thickBot="1">
      <c r="A26" s="639"/>
      <c r="B26" s="937"/>
      <c r="C26" s="643">
        <v>16700</v>
      </c>
      <c r="D26" s="662"/>
      <c r="E26" s="196" t="s">
        <v>1299</v>
      </c>
      <c r="F26" s="195">
        <v>100</v>
      </c>
      <c r="G26" s="167"/>
      <c r="H26" s="194" t="s">
        <v>1300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653"/>
      <c r="AC26" s="654"/>
      <c r="AD26" s="660">
        <v>30330</v>
      </c>
      <c r="AE26" s="939"/>
      <c r="AF26" s="326" t="s">
        <v>1301</v>
      </c>
      <c r="AG26" s="220">
        <v>85</v>
      </c>
      <c r="AH26" s="197"/>
      <c r="AI26" s="132" t="s">
        <v>1302</v>
      </c>
      <c r="AJ26" s="132"/>
      <c r="AK26" s="95"/>
      <c r="AL26" s="284"/>
      <c r="AM26" s="141"/>
    </row>
    <row r="27" spans="1:39" ht="15.75" customHeight="1" thickTop="1">
      <c r="A27" s="768" t="s">
        <v>1303</v>
      </c>
      <c r="B27" s="902"/>
      <c r="C27" s="643">
        <v>30430</v>
      </c>
      <c r="D27" s="662"/>
      <c r="E27" s="137" t="s">
        <v>1304</v>
      </c>
      <c r="F27" s="216">
        <v>535</v>
      </c>
      <c r="G27" s="184"/>
      <c r="H27" s="194" t="s">
        <v>1305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4"/>
      <c r="AM27" s="141"/>
    </row>
    <row r="28" spans="1:39" ht="15.75" customHeight="1">
      <c r="A28" s="766" t="s">
        <v>1306</v>
      </c>
      <c r="B28" s="935"/>
      <c r="C28" s="643">
        <v>30400</v>
      </c>
      <c r="D28" s="662"/>
      <c r="E28" s="325" t="s">
        <v>1307</v>
      </c>
      <c r="F28" s="262">
        <v>75</v>
      </c>
      <c r="G28" s="167"/>
      <c r="H28" s="194" t="s">
        <v>1308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4"/>
      <c r="AM28" s="141"/>
    </row>
    <row r="29" spans="1:39" ht="15.75" customHeight="1">
      <c r="A29" s="639"/>
      <c r="B29" s="937"/>
      <c r="C29" s="643">
        <v>30410</v>
      </c>
      <c r="D29" s="662"/>
      <c r="E29" s="176" t="s">
        <v>1309</v>
      </c>
      <c r="F29" s="262">
        <v>630</v>
      </c>
      <c r="G29" s="167"/>
      <c r="H29" s="194" t="s">
        <v>1310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4"/>
      <c r="AM29" s="141"/>
    </row>
    <row r="30" spans="1:39" ht="15.75" customHeight="1">
      <c r="A30" s="766" t="s">
        <v>1311</v>
      </c>
      <c r="B30" s="935"/>
      <c r="C30" s="643">
        <v>30340</v>
      </c>
      <c r="D30" s="662"/>
      <c r="E30" s="325" t="s">
        <v>1312</v>
      </c>
      <c r="F30" s="262">
        <v>60</v>
      </c>
      <c r="G30" s="167"/>
      <c r="H30" s="194" t="s">
        <v>1313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39"/>
      <c r="B31" s="937"/>
      <c r="C31" s="643">
        <v>30350</v>
      </c>
      <c r="D31" s="662"/>
      <c r="E31" s="176" t="s">
        <v>1314</v>
      </c>
      <c r="F31" s="264">
        <v>415</v>
      </c>
      <c r="G31" s="184"/>
      <c r="H31" s="194" t="s">
        <v>1315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66" t="s">
        <v>1316</v>
      </c>
      <c r="B32" s="935"/>
      <c r="C32" s="643">
        <v>30370</v>
      </c>
      <c r="D32" s="662"/>
      <c r="E32" s="176" t="s">
        <v>1317</v>
      </c>
      <c r="F32" s="262">
        <v>550</v>
      </c>
      <c r="G32" s="167"/>
      <c r="H32" s="194" t="s">
        <v>1318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41"/>
      <c r="B33" s="936"/>
      <c r="C33" s="645">
        <v>30390</v>
      </c>
      <c r="D33" s="686"/>
      <c r="E33" s="169" t="s">
        <v>1319</v>
      </c>
      <c r="F33" s="201">
        <v>55</v>
      </c>
      <c r="G33" s="171"/>
      <c r="H33" s="194" t="s">
        <v>1320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5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6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6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2" t="s">
        <v>503</v>
      </c>
      <c r="AG43" s="403"/>
      <c r="AH43" s="213">
        <f>SUM(F11:F15,F20:F33,O11:O25,X11:X16)</f>
        <v>16265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600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16865</v>
      </c>
      <c r="AI45" s="95"/>
      <c r="AJ45" s="95"/>
      <c r="AK45" s="95"/>
      <c r="AL45" s="95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XjFbKZEC7CvPvoqPa/+afir+ddOyPx/qGmYLR6sOyWDgTMqVy+WCTgfMV4Rio3ZoSHfyktEwGwBGVNCMyl7nwQ==" saltValue="InFpc53Ck1Nafs6u90Qi+w==" spinCount="100000" sheet="1" scenarios="1" formatCells="0" autoFilter="0"/>
  <protectedRanges>
    <protectedRange sqref="AA43:AA44 X43:Y43" name="範囲1_1"/>
    <protectedRange sqref="P39" name="範囲1_2"/>
  </protectedRanges>
  <mergeCells count="126"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C20:D20"/>
    <mergeCell ref="L20:M20"/>
    <mergeCell ref="AD24:AE24"/>
    <mergeCell ref="AD23:AE23"/>
    <mergeCell ref="AB22:AC23"/>
    <mergeCell ref="AD12:AE12"/>
    <mergeCell ref="U12:V12"/>
    <mergeCell ref="C12:D12"/>
    <mergeCell ref="L12:M12"/>
    <mergeCell ref="U13:V13"/>
    <mergeCell ref="AB13:AC14"/>
    <mergeCell ref="AD13:AE13"/>
    <mergeCell ref="AD14:AE14"/>
    <mergeCell ref="O15:P15"/>
    <mergeCell ref="U15:V15"/>
    <mergeCell ref="C15:D15"/>
    <mergeCell ref="C14:D14"/>
    <mergeCell ref="L14:M14"/>
    <mergeCell ref="S14:T16"/>
    <mergeCell ref="U14:V14"/>
    <mergeCell ref="X16:Y16"/>
    <mergeCell ref="L15:M15"/>
    <mergeCell ref="F14:G14"/>
    <mergeCell ref="AB12:AC12"/>
    <mergeCell ref="U16:V16"/>
    <mergeCell ref="L16:M16"/>
    <mergeCell ref="A14:B15"/>
    <mergeCell ref="AB17:AH18"/>
    <mergeCell ref="C21:D21"/>
    <mergeCell ref="L18:M18"/>
    <mergeCell ref="L17:M17"/>
    <mergeCell ref="A19:B19"/>
    <mergeCell ref="C19:D19"/>
    <mergeCell ref="AD20:AE20"/>
    <mergeCell ref="AD21:AE21"/>
    <mergeCell ref="L19:M19"/>
    <mergeCell ref="AB19:AC19"/>
    <mergeCell ref="AD19:AE19"/>
    <mergeCell ref="AB20:AC21"/>
    <mergeCell ref="C25:D25"/>
    <mergeCell ref="L25:M25"/>
    <mergeCell ref="J21:K25"/>
    <mergeCell ref="L21:M21"/>
    <mergeCell ref="F20:G20"/>
    <mergeCell ref="F24:G24"/>
    <mergeCell ref="A23:B23"/>
    <mergeCell ref="C23:D23"/>
    <mergeCell ref="L23:M23"/>
    <mergeCell ref="X12:Y12"/>
    <mergeCell ref="AD22:AE22"/>
    <mergeCell ref="C22:D22"/>
    <mergeCell ref="L22:M22"/>
    <mergeCell ref="AG20:AH20"/>
    <mergeCell ref="AB7:AH7"/>
    <mergeCell ref="A32:B33"/>
    <mergeCell ref="C32:D32"/>
    <mergeCell ref="C33:D33"/>
    <mergeCell ref="A24:B26"/>
    <mergeCell ref="C24:D24"/>
    <mergeCell ref="L24:M24"/>
    <mergeCell ref="C26:D26"/>
    <mergeCell ref="C29:D29"/>
    <mergeCell ref="AB24:AC26"/>
    <mergeCell ref="A30:B31"/>
    <mergeCell ref="C30:D30"/>
    <mergeCell ref="AD25:AE25"/>
    <mergeCell ref="C31:D31"/>
    <mergeCell ref="AD26:AE26"/>
    <mergeCell ref="A27:B27"/>
    <mergeCell ref="C27:D27"/>
    <mergeCell ref="A28:B29"/>
    <mergeCell ref="C28:D28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21:AH26 AH13:AH1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ひがし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619">
        <v>9</v>
      </c>
      <c r="B2" s="620"/>
      <c r="C2" s="621" t="s">
        <v>1321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9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9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2"/>
      <c r="M6" s="733"/>
      <c r="N6" s="733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9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O7</f>
        <v>0</v>
      </c>
      <c r="H7" s="591"/>
      <c r="I7" s="591"/>
      <c r="J7" s="591"/>
      <c r="K7" s="592"/>
      <c r="L7" s="815"/>
      <c r="M7" s="816"/>
      <c r="N7" s="817"/>
      <c r="O7" s="795">
        <f>SUM(G11:G22,P11:P28,Y11:Y18,AH11:AH24)</f>
        <v>0</v>
      </c>
      <c r="P7" s="797"/>
      <c r="Q7" s="154"/>
      <c r="R7" s="903"/>
      <c r="S7" s="903"/>
      <c r="T7" s="903"/>
      <c r="U7" s="792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1322</v>
      </c>
      <c r="B9" s="117"/>
      <c r="C9" s="117"/>
      <c r="D9" s="117"/>
      <c r="E9" s="117"/>
      <c r="F9" s="192"/>
      <c r="G9" s="156"/>
      <c r="H9" s="117"/>
      <c r="I9" s="117"/>
      <c r="J9" s="117" t="s">
        <v>1323</v>
      </c>
      <c r="K9" s="117"/>
      <c r="L9" s="117"/>
      <c r="M9" s="117"/>
      <c r="N9" s="117"/>
      <c r="O9" s="181"/>
      <c r="P9" s="117"/>
      <c r="Q9" s="117"/>
      <c r="R9" s="117"/>
      <c r="S9" s="156" t="s">
        <v>1324</v>
      </c>
      <c r="T9" s="117"/>
      <c r="U9" s="117"/>
      <c r="V9" s="117"/>
      <c r="W9" s="117"/>
      <c r="X9" s="192"/>
      <c r="Y9" s="117"/>
      <c r="Z9" s="117"/>
      <c r="AA9" s="117"/>
      <c r="AB9" s="156" t="s">
        <v>1325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79" t="s">
        <v>340</v>
      </c>
      <c r="B10" s="666"/>
      <c r="C10" s="665" t="s">
        <v>4</v>
      </c>
      <c r="D10" s="666"/>
      <c r="E10" s="159" t="s">
        <v>112</v>
      </c>
      <c r="F10" s="162" t="s">
        <v>341</v>
      </c>
      <c r="G10" s="163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281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95" t="s">
        <v>1326</v>
      </c>
      <c r="B11" s="651"/>
      <c r="C11" s="787">
        <v>19020</v>
      </c>
      <c r="D11" s="656"/>
      <c r="E11" s="392" t="s">
        <v>1327</v>
      </c>
      <c r="F11" s="479">
        <v>860</v>
      </c>
      <c r="G11" s="167"/>
      <c r="H11" s="194" t="s">
        <v>1328</v>
      </c>
      <c r="I11" s="200"/>
      <c r="J11" s="972" t="s">
        <v>1329</v>
      </c>
      <c r="K11" s="973"/>
      <c r="L11" s="655">
        <v>19160</v>
      </c>
      <c r="M11" s="656"/>
      <c r="N11" s="392" t="s">
        <v>1330</v>
      </c>
      <c r="O11" s="479">
        <v>175</v>
      </c>
      <c r="P11" s="234"/>
      <c r="Q11" s="194" t="s">
        <v>1331</v>
      </c>
      <c r="R11" s="200"/>
      <c r="S11" s="695" t="s">
        <v>1332</v>
      </c>
      <c r="T11" s="651"/>
      <c r="U11" s="655">
        <v>31260</v>
      </c>
      <c r="V11" s="656"/>
      <c r="W11" s="122" t="s">
        <v>1333</v>
      </c>
      <c r="X11" s="479">
        <v>165</v>
      </c>
      <c r="Y11" s="234"/>
      <c r="Z11" s="194" t="s">
        <v>1334</v>
      </c>
      <c r="AA11" s="132"/>
      <c r="AB11" s="695" t="s">
        <v>1335</v>
      </c>
      <c r="AC11" s="651"/>
      <c r="AD11" s="955">
        <v>31110</v>
      </c>
      <c r="AE11" s="976"/>
      <c r="AF11" s="386" t="s">
        <v>1336</v>
      </c>
      <c r="AG11" s="940" t="s">
        <v>1337</v>
      </c>
      <c r="AH11" s="941"/>
      <c r="AI11" s="132" t="s">
        <v>1338</v>
      </c>
      <c r="AJ11" s="132"/>
      <c r="AK11" s="117"/>
      <c r="AL11" s="181"/>
      <c r="AM11" s="118"/>
    </row>
    <row r="12" spans="1:39" ht="15.75" customHeight="1">
      <c r="A12" s="639"/>
      <c r="B12" s="640"/>
      <c r="C12" s="765">
        <v>19030</v>
      </c>
      <c r="D12" s="657"/>
      <c r="E12" s="373" t="s">
        <v>1339</v>
      </c>
      <c r="F12" s="195">
        <v>25</v>
      </c>
      <c r="G12" s="167"/>
      <c r="H12" s="194" t="s">
        <v>1340</v>
      </c>
      <c r="I12" s="200"/>
      <c r="J12" s="974"/>
      <c r="K12" s="975"/>
      <c r="L12" s="643">
        <v>19170</v>
      </c>
      <c r="M12" s="657"/>
      <c r="N12" s="373" t="s">
        <v>1341</v>
      </c>
      <c r="O12" s="195">
        <v>65</v>
      </c>
      <c r="P12" s="167"/>
      <c r="Q12" s="194" t="s">
        <v>1342</v>
      </c>
      <c r="R12" s="200"/>
      <c r="S12" s="639"/>
      <c r="T12" s="640"/>
      <c r="U12" s="643">
        <v>31010</v>
      </c>
      <c r="V12" s="657"/>
      <c r="W12" s="126" t="s">
        <v>1343</v>
      </c>
      <c r="X12" s="391">
        <v>355</v>
      </c>
      <c r="Y12" s="167"/>
      <c r="Z12" s="194" t="s">
        <v>1344</v>
      </c>
      <c r="AA12" s="132"/>
      <c r="AB12" s="639"/>
      <c r="AC12" s="640"/>
      <c r="AD12" s="643">
        <v>31120</v>
      </c>
      <c r="AE12" s="657"/>
      <c r="AF12" s="375" t="s">
        <v>1345</v>
      </c>
      <c r="AG12" s="391">
        <v>915</v>
      </c>
      <c r="AH12" s="167"/>
      <c r="AI12" s="132" t="s">
        <v>1346</v>
      </c>
      <c r="AJ12" s="132"/>
      <c r="AK12" s="117"/>
      <c r="AL12" s="181"/>
      <c r="AM12" s="118"/>
    </row>
    <row r="13" spans="1:39" ht="15.75" customHeight="1">
      <c r="A13" s="639"/>
      <c r="B13" s="640"/>
      <c r="C13" s="765">
        <v>19040</v>
      </c>
      <c r="D13" s="657"/>
      <c r="E13" s="375" t="s">
        <v>1347</v>
      </c>
      <c r="F13" s="195">
        <v>260</v>
      </c>
      <c r="G13" s="167"/>
      <c r="H13" s="194" t="s">
        <v>1348</v>
      </c>
      <c r="I13" s="200"/>
      <c r="J13" s="974"/>
      <c r="K13" s="975"/>
      <c r="L13" s="643">
        <v>19180</v>
      </c>
      <c r="M13" s="657"/>
      <c r="N13" s="375" t="s">
        <v>1349</v>
      </c>
      <c r="O13" s="195">
        <v>140</v>
      </c>
      <c r="P13" s="167"/>
      <c r="Q13" s="194" t="s">
        <v>1350</v>
      </c>
      <c r="R13" s="200"/>
      <c r="S13" s="639"/>
      <c r="T13" s="640"/>
      <c r="U13" s="643">
        <v>31030</v>
      </c>
      <c r="V13" s="657"/>
      <c r="W13" s="126" t="s">
        <v>1351</v>
      </c>
      <c r="X13" s="391">
        <v>3520</v>
      </c>
      <c r="Y13" s="167"/>
      <c r="Z13" s="194" t="s">
        <v>1352</v>
      </c>
      <c r="AA13" s="132"/>
      <c r="AB13" s="639"/>
      <c r="AC13" s="640"/>
      <c r="AD13" s="643">
        <v>31130</v>
      </c>
      <c r="AE13" s="657"/>
      <c r="AF13" s="373" t="s">
        <v>1353</v>
      </c>
      <c r="AG13" s="195">
        <v>65</v>
      </c>
      <c r="AH13" s="167"/>
      <c r="AI13" s="132" t="s">
        <v>1354</v>
      </c>
      <c r="AJ13" s="132"/>
      <c r="AK13" s="117"/>
      <c r="AL13" s="181"/>
    </row>
    <row r="14" spans="1:39" ht="15.75" customHeight="1">
      <c r="A14" s="639"/>
      <c r="B14" s="640"/>
      <c r="C14" s="643">
        <v>19060</v>
      </c>
      <c r="D14" s="677"/>
      <c r="E14" s="375" t="s">
        <v>1355</v>
      </c>
      <c r="F14" s="195">
        <v>3115</v>
      </c>
      <c r="G14" s="167"/>
      <c r="H14" s="194" t="s">
        <v>1356</v>
      </c>
      <c r="I14" s="200"/>
      <c r="J14" s="706"/>
      <c r="K14" s="707"/>
      <c r="L14" s="643">
        <v>19190</v>
      </c>
      <c r="M14" s="657"/>
      <c r="N14" s="375" t="s">
        <v>1357</v>
      </c>
      <c r="O14" s="195">
        <v>890</v>
      </c>
      <c r="P14" s="167"/>
      <c r="Q14" s="194" t="s">
        <v>1358</v>
      </c>
      <c r="R14" s="200"/>
      <c r="S14" s="639"/>
      <c r="T14" s="640"/>
      <c r="U14" s="643">
        <v>31040</v>
      </c>
      <c r="V14" s="657"/>
      <c r="W14" s="126" t="s">
        <v>1359</v>
      </c>
      <c r="X14" s="391">
        <v>140</v>
      </c>
      <c r="Y14" s="167"/>
      <c r="Z14" s="194" t="s">
        <v>1360</v>
      </c>
      <c r="AA14" s="132"/>
      <c r="AB14" s="766" t="s">
        <v>1361</v>
      </c>
      <c r="AC14" s="767"/>
      <c r="AD14" s="643">
        <v>31060</v>
      </c>
      <c r="AE14" s="657"/>
      <c r="AF14" s="375" t="s">
        <v>1362</v>
      </c>
      <c r="AG14" s="195">
        <v>60</v>
      </c>
      <c r="AH14" s="167"/>
      <c r="AI14" s="132" t="s">
        <v>1363</v>
      </c>
      <c r="AJ14" s="132"/>
      <c r="AK14" s="117"/>
      <c r="AL14" s="181"/>
    </row>
    <row r="15" spans="1:39" ht="15.75" customHeight="1">
      <c r="A15" s="639"/>
      <c r="B15" s="640"/>
      <c r="C15" s="643">
        <v>19070</v>
      </c>
      <c r="D15" s="677"/>
      <c r="E15" s="375" t="s">
        <v>1364</v>
      </c>
      <c r="F15" s="195">
        <v>3320</v>
      </c>
      <c r="G15" s="167"/>
      <c r="H15" s="194" t="s">
        <v>1365</v>
      </c>
      <c r="I15" s="200"/>
      <c r="J15" s="766" t="s">
        <v>1366</v>
      </c>
      <c r="K15" s="767"/>
      <c r="L15" s="643">
        <v>19210</v>
      </c>
      <c r="M15" s="657"/>
      <c r="N15" s="375" t="s">
        <v>1367</v>
      </c>
      <c r="O15" s="195">
        <v>2055</v>
      </c>
      <c r="P15" s="167"/>
      <c r="Q15" s="194" t="s">
        <v>1368</v>
      </c>
      <c r="R15" s="286"/>
      <c r="S15" s="639"/>
      <c r="T15" s="640"/>
      <c r="U15" s="643">
        <v>31050</v>
      </c>
      <c r="V15" s="657"/>
      <c r="W15" s="126" t="s">
        <v>1369</v>
      </c>
      <c r="X15" s="391">
        <v>280</v>
      </c>
      <c r="Y15" s="167"/>
      <c r="Z15" s="194" t="s">
        <v>1370</v>
      </c>
      <c r="AA15" s="132"/>
      <c r="AB15" s="639"/>
      <c r="AC15" s="640"/>
      <c r="AD15" s="643">
        <v>31070</v>
      </c>
      <c r="AE15" s="657"/>
      <c r="AF15" s="375" t="s">
        <v>1371</v>
      </c>
      <c r="AG15" s="195">
        <v>180</v>
      </c>
      <c r="AH15" s="167"/>
      <c r="AI15" s="132" t="s">
        <v>1372</v>
      </c>
      <c r="AJ15" s="132"/>
      <c r="AK15" s="117"/>
      <c r="AL15" s="132"/>
    </row>
    <row r="16" spans="1:39" ht="15.75" customHeight="1">
      <c r="A16" s="639"/>
      <c r="B16" s="640"/>
      <c r="C16" s="643">
        <v>19080</v>
      </c>
      <c r="D16" s="677"/>
      <c r="E16" s="375" t="s">
        <v>1373</v>
      </c>
      <c r="F16" s="195">
        <v>3835</v>
      </c>
      <c r="G16" s="167"/>
      <c r="H16" s="194" t="s">
        <v>1374</v>
      </c>
      <c r="I16" s="200"/>
      <c r="J16" s="766" t="s">
        <v>1375</v>
      </c>
      <c r="K16" s="767"/>
      <c r="L16" s="643">
        <v>19220</v>
      </c>
      <c r="M16" s="657"/>
      <c r="N16" s="375" t="s">
        <v>1376</v>
      </c>
      <c r="O16" s="195">
        <v>870</v>
      </c>
      <c r="P16" s="167"/>
      <c r="Q16" s="194" t="s">
        <v>1377</v>
      </c>
      <c r="R16" s="132"/>
      <c r="S16" s="766" t="s">
        <v>1378</v>
      </c>
      <c r="T16" s="767"/>
      <c r="U16" s="643">
        <v>31230</v>
      </c>
      <c r="V16" s="657"/>
      <c r="W16" s="126" t="s">
        <v>1379</v>
      </c>
      <c r="X16" s="391">
        <v>565</v>
      </c>
      <c r="Y16" s="167"/>
      <c r="Z16" s="194" t="s">
        <v>1380</v>
      </c>
      <c r="AA16" s="132"/>
      <c r="AB16" s="766" t="s">
        <v>1381</v>
      </c>
      <c r="AC16" s="767"/>
      <c r="AD16" s="643">
        <v>31090</v>
      </c>
      <c r="AE16" s="657"/>
      <c r="AF16" s="375" t="s">
        <v>1382</v>
      </c>
      <c r="AG16" s="195">
        <v>890</v>
      </c>
      <c r="AH16" s="167"/>
      <c r="AI16" s="132" t="s">
        <v>1383</v>
      </c>
      <c r="AJ16" s="132"/>
      <c r="AK16" s="117"/>
      <c r="AL16" s="132"/>
    </row>
    <row r="17" spans="1:38" ht="15.75" customHeight="1">
      <c r="A17" s="639"/>
      <c r="B17" s="640"/>
      <c r="C17" s="643">
        <v>19100</v>
      </c>
      <c r="D17" s="677"/>
      <c r="E17" s="375" t="s">
        <v>1384</v>
      </c>
      <c r="F17" s="195">
        <v>2225</v>
      </c>
      <c r="G17" s="167"/>
      <c r="H17" s="194" t="s">
        <v>1385</v>
      </c>
      <c r="I17" s="200"/>
      <c r="J17" s="766" t="s">
        <v>1386</v>
      </c>
      <c r="K17" s="767"/>
      <c r="L17" s="643">
        <v>19240</v>
      </c>
      <c r="M17" s="657"/>
      <c r="N17" s="375" t="s">
        <v>1387</v>
      </c>
      <c r="O17" s="195">
        <v>1085</v>
      </c>
      <c r="P17" s="167"/>
      <c r="Q17" s="194" t="s">
        <v>1388</v>
      </c>
      <c r="R17" s="132"/>
      <c r="S17" s="639"/>
      <c r="T17" s="640"/>
      <c r="U17" s="643">
        <v>31240</v>
      </c>
      <c r="V17" s="657"/>
      <c r="W17" s="126" t="s">
        <v>1389</v>
      </c>
      <c r="X17" s="391">
        <v>1405</v>
      </c>
      <c r="Y17" s="167"/>
      <c r="Z17" s="194" t="s">
        <v>1390</v>
      </c>
      <c r="AA17" s="132"/>
      <c r="AB17" s="639"/>
      <c r="AC17" s="640"/>
      <c r="AD17" s="663">
        <v>31100</v>
      </c>
      <c r="AE17" s="664"/>
      <c r="AF17" s="134" t="s">
        <v>1391</v>
      </c>
      <c r="AG17" s="963" t="s">
        <v>1392</v>
      </c>
      <c r="AH17" s="964"/>
      <c r="AI17" s="132"/>
      <c r="AJ17" s="132"/>
      <c r="AK17" s="117"/>
      <c r="AL17" s="132"/>
    </row>
    <row r="18" spans="1:38" ht="15.75" customHeight="1">
      <c r="A18" s="639"/>
      <c r="B18" s="640"/>
      <c r="C18" s="643">
        <v>19090</v>
      </c>
      <c r="D18" s="677"/>
      <c r="E18" s="373" t="s">
        <v>1393</v>
      </c>
      <c r="F18" s="195">
        <v>150</v>
      </c>
      <c r="G18" s="167"/>
      <c r="H18" s="194" t="s">
        <v>1394</v>
      </c>
      <c r="I18" s="200"/>
      <c r="J18" s="639"/>
      <c r="K18" s="640"/>
      <c r="L18" s="643">
        <v>19310</v>
      </c>
      <c r="M18" s="657"/>
      <c r="N18" s="375" t="s">
        <v>1395</v>
      </c>
      <c r="O18" s="195">
        <v>365</v>
      </c>
      <c r="P18" s="167"/>
      <c r="Q18" s="194" t="s">
        <v>1396</v>
      </c>
      <c r="R18" s="132"/>
      <c r="S18" s="641"/>
      <c r="T18" s="642"/>
      <c r="U18" s="805">
        <v>31250</v>
      </c>
      <c r="V18" s="951"/>
      <c r="W18" s="287" t="s">
        <v>1397</v>
      </c>
      <c r="X18" s="963" t="s">
        <v>1398</v>
      </c>
      <c r="Y18" s="964"/>
      <c r="Z18" s="194"/>
      <c r="AA18" s="132"/>
      <c r="AB18" s="766" t="s">
        <v>1399</v>
      </c>
      <c r="AC18" s="767"/>
      <c r="AD18" s="643">
        <v>31140</v>
      </c>
      <c r="AE18" s="657"/>
      <c r="AF18" s="375" t="s">
        <v>1642</v>
      </c>
      <c r="AG18" s="195">
        <v>1750</v>
      </c>
      <c r="AH18" s="167"/>
      <c r="AI18" s="132" t="s">
        <v>1400</v>
      </c>
      <c r="AJ18" s="132"/>
      <c r="AK18" s="117"/>
      <c r="AL18" s="132"/>
    </row>
    <row r="19" spans="1:38" ht="15.75" customHeight="1">
      <c r="A19" s="639"/>
      <c r="B19" s="640"/>
      <c r="C19" s="643">
        <v>19140</v>
      </c>
      <c r="D19" s="677"/>
      <c r="E19" s="393" t="s">
        <v>1401</v>
      </c>
      <c r="F19" s="216">
        <v>890</v>
      </c>
      <c r="G19" s="184"/>
      <c r="H19" s="194" t="s">
        <v>1402</v>
      </c>
      <c r="I19" s="200"/>
      <c r="J19" s="766" t="s">
        <v>1403</v>
      </c>
      <c r="K19" s="767"/>
      <c r="L19" s="673">
        <v>19250</v>
      </c>
      <c r="M19" s="710"/>
      <c r="N19" s="394" t="s">
        <v>1404</v>
      </c>
      <c r="O19" s="193">
        <v>1365</v>
      </c>
      <c r="P19" s="166"/>
      <c r="Q19" s="194" t="s">
        <v>1405</v>
      </c>
      <c r="R19" s="132"/>
      <c r="S19" s="132"/>
      <c r="T19" s="204"/>
      <c r="U19" s="204"/>
      <c r="V19" s="204"/>
      <c r="W19" s="204"/>
      <c r="X19" s="204"/>
      <c r="Y19" s="204"/>
      <c r="Z19" s="281"/>
      <c r="AA19" s="132"/>
      <c r="AB19" s="639"/>
      <c r="AC19" s="640"/>
      <c r="AD19" s="643">
        <v>31150</v>
      </c>
      <c r="AE19" s="657"/>
      <c r="AF19" s="375" t="s">
        <v>1406</v>
      </c>
      <c r="AG19" s="195">
        <v>1945</v>
      </c>
      <c r="AH19" s="167"/>
      <c r="AI19" s="132" t="s">
        <v>1407</v>
      </c>
      <c r="AJ19" s="132"/>
      <c r="AK19" s="117"/>
      <c r="AL19" s="132"/>
    </row>
    <row r="20" spans="1:38" ht="15.75" customHeight="1">
      <c r="A20" s="639"/>
      <c r="B20" s="640"/>
      <c r="C20" s="643">
        <v>19200</v>
      </c>
      <c r="D20" s="677"/>
      <c r="E20" s="375" t="s">
        <v>1408</v>
      </c>
      <c r="F20" s="195">
        <v>700</v>
      </c>
      <c r="G20" s="167"/>
      <c r="H20" s="194" t="s">
        <v>1409</v>
      </c>
      <c r="I20" s="200"/>
      <c r="J20" s="639"/>
      <c r="K20" s="640"/>
      <c r="L20" s="643">
        <v>19260</v>
      </c>
      <c r="M20" s="657"/>
      <c r="N20" s="375" t="s">
        <v>1410</v>
      </c>
      <c r="O20" s="195">
        <v>2820</v>
      </c>
      <c r="P20" s="167"/>
      <c r="Q20" s="194" t="s">
        <v>1411</v>
      </c>
      <c r="R20" s="132"/>
      <c r="S20" s="132"/>
      <c r="T20" s="132"/>
      <c r="U20" s="132"/>
      <c r="V20" s="132"/>
      <c r="W20" s="132"/>
      <c r="X20" s="132"/>
      <c r="Y20" s="132"/>
      <c r="Z20" s="281"/>
      <c r="AA20" s="132"/>
      <c r="AB20" s="639"/>
      <c r="AC20" s="640"/>
      <c r="AD20" s="643">
        <v>31160</v>
      </c>
      <c r="AE20" s="657"/>
      <c r="AF20" s="375" t="s">
        <v>1412</v>
      </c>
      <c r="AG20" s="193">
        <v>70</v>
      </c>
      <c r="AH20" s="166"/>
      <c r="AI20" s="132" t="s">
        <v>1413</v>
      </c>
      <c r="AJ20" s="132"/>
      <c r="AK20" s="117"/>
      <c r="AL20" s="132"/>
    </row>
    <row r="21" spans="1:38" ht="15.75" customHeight="1">
      <c r="A21" s="766" t="s">
        <v>1414</v>
      </c>
      <c r="B21" s="767"/>
      <c r="C21" s="680">
        <v>19110</v>
      </c>
      <c r="D21" s="681"/>
      <c r="E21" s="967" t="s">
        <v>1415</v>
      </c>
      <c r="F21" s="969">
        <v>1515</v>
      </c>
      <c r="G21" s="669"/>
      <c r="H21" s="971" t="s">
        <v>1416</v>
      </c>
      <c r="I21" s="200"/>
      <c r="J21" s="639"/>
      <c r="K21" s="640"/>
      <c r="L21" s="643">
        <v>19280</v>
      </c>
      <c r="M21" s="657"/>
      <c r="N21" s="375" t="s">
        <v>1417</v>
      </c>
      <c r="O21" s="195">
        <v>240</v>
      </c>
      <c r="P21" s="167"/>
      <c r="Q21" s="194" t="s">
        <v>1418</v>
      </c>
      <c r="R21" s="132"/>
      <c r="S21" s="132"/>
      <c r="T21" s="132"/>
      <c r="U21" s="132"/>
      <c r="V21" s="132"/>
      <c r="W21" s="132"/>
      <c r="X21" s="132"/>
      <c r="Y21" s="132"/>
      <c r="Z21" s="281"/>
      <c r="AA21" s="132"/>
      <c r="AB21" s="639"/>
      <c r="AC21" s="640"/>
      <c r="AD21" s="643">
        <v>31170</v>
      </c>
      <c r="AE21" s="657"/>
      <c r="AF21" s="375" t="s">
        <v>1419</v>
      </c>
      <c r="AG21" s="195">
        <v>60</v>
      </c>
      <c r="AH21" s="167"/>
      <c r="AI21" s="132" t="s">
        <v>1420</v>
      </c>
      <c r="AJ21" s="132"/>
      <c r="AK21" s="117"/>
      <c r="AL21" s="132"/>
    </row>
    <row r="22" spans="1:38" ht="15.75" customHeight="1">
      <c r="A22" s="821" t="s">
        <v>1421</v>
      </c>
      <c r="B22" s="822"/>
      <c r="C22" s="965"/>
      <c r="D22" s="966"/>
      <c r="E22" s="968"/>
      <c r="F22" s="857">
        <v>0</v>
      </c>
      <c r="G22" s="970"/>
      <c r="H22" s="971"/>
      <c r="I22" s="200"/>
      <c r="J22" s="639"/>
      <c r="K22" s="640"/>
      <c r="L22" s="663">
        <v>19300</v>
      </c>
      <c r="M22" s="664"/>
      <c r="N22" s="183" t="s">
        <v>1422</v>
      </c>
      <c r="O22" s="963" t="s">
        <v>1423</v>
      </c>
      <c r="P22" s="964"/>
      <c r="Q22" s="194"/>
      <c r="R22" s="132"/>
      <c r="S22" s="95"/>
      <c r="T22" s="132"/>
      <c r="U22" s="132"/>
      <c r="V22" s="132"/>
      <c r="W22" s="117"/>
      <c r="X22" s="206"/>
      <c r="Y22" s="208"/>
      <c r="Z22" s="281"/>
      <c r="AA22" s="132"/>
      <c r="AB22" s="671"/>
      <c r="AC22" s="672"/>
      <c r="AD22" s="643">
        <v>31190</v>
      </c>
      <c r="AE22" s="657"/>
      <c r="AF22" s="375" t="s">
        <v>1424</v>
      </c>
      <c r="AG22" s="195">
        <v>185</v>
      </c>
      <c r="AH22" s="167"/>
      <c r="AI22" s="132" t="s">
        <v>1425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66" t="s">
        <v>1426</v>
      </c>
      <c r="K23" s="767"/>
      <c r="L23" s="643">
        <v>19320</v>
      </c>
      <c r="M23" s="657"/>
      <c r="N23" s="375" t="s">
        <v>1427</v>
      </c>
      <c r="O23" s="195">
        <v>145</v>
      </c>
      <c r="P23" s="167"/>
      <c r="Q23" s="194" t="s">
        <v>1428</v>
      </c>
      <c r="R23" s="200"/>
      <c r="S23" s="132"/>
      <c r="T23" s="132"/>
      <c r="U23" s="132"/>
      <c r="V23" s="132"/>
      <c r="W23" s="117"/>
      <c r="X23" s="206"/>
      <c r="Y23" s="208"/>
      <c r="Z23" s="281"/>
      <c r="AA23" s="132"/>
      <c r="AB23" s="639" t="s">
        <v>1429</v>
      </c>
      <c r="AC23" s="640"/>
      <c r="AD23" s="643">
        <v>31200</v>
      </c>
      <c r="AE23" s="657"/>
      <c r="AF23" s="375" t="s">
        <v>1430</v>
      </c>
      <c r="AG23" s="195">
        <v>440</v>
      </c>
      <c r="AH23" s="167"/>
      <c r="AI23" s="132" t="s">
        <v>1431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39"/>
      <c r="K24" s="640"/>
      <c r="L24" s="643">
        <v>19330</v>
      </c>
      <c r="M24" s="657"/>
      <c r="N24" s="375" t="s">
        <v>1432</v>
      </c>
      <c r="O24" s="195">
        <v>830</v>
      </c>
      <c r="P24" s="167"/>
      <c r="Q24" s="194" t="s">
        <v>1433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41"/>
      <c r="AC24" s="642"/>
      <c r="AD24" s="645">
        <v>31210</v>
      </c>
      <c r="AE24" s="685"/>
      <c r="AF24" s="395" t="s">
        <v>1434</v>
      </c>
      <c r="AG24" s="201">
        <v>150</v>
      </c>
      <c r="AH24" s="171"/>
      <c r="AI24" s="132" t="s">
        <v>1435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39"/>
      <c r="K25" s="640"/>
      <c r="L25" s="688">
        <v>19340</v>
      </c>
      <c r="M25" s="745"/>
      <c r="N25" s="376" t="s">
        <v>1436</v>
      </c>
      <c r="O25" s="963" t="s">
        <v>1437</v>
      </c>
      <c r="P25" s="964"/>
      <c r="Q25" s="194" t="s">
        <v>1438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66" t="s">
        <v>1439</v>
      </c>
      <c r="K26" s="767"/>
      <c r="L26" s="643">
        <v>19350</v>
      </c>
      <c r="M26" s="657"/>
      <c r="N26" s="375" t="s">
        <v>1440</v>
      </c>
      <c r="O26" s="195">
        <v>1845</v>
      </c>
      <c r="P26" s="167"/>
      <c r="Q26" s="194" t="s">
        <v>1441</v>
      </c>
      <c r="R26" s="200"/>
      <c r="S26" s="132"/>
      <c r="T26" s="132"/>
      <c r="U26" s="132"/>
      <c r="V26" s="132"/>
      <c r="W26" s="117"/>
      <c r="X26" s="206"/>
      <c r="Y26" s="208"/>
      <c r="Z26" s="281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66" t="s">
        <v>1442</v>
      </c>
      <c r="K27" s="767"/>
      <c r="L27" s="643">
        <v>19360</v>
      </c>
      <c r="M27" s="657"/>
      <c r="N27" s="375" t="s">
        <v>1443</v>
      </c>
      <c r="O27" s="195">
        <v>665</v>
      </c>
      <c r="P27" s="167"/>
      <c r="Q27" s="194" t="s">
        <v>1444</v>
      </c>
      <c r="R27" s="200"/>
      <c r="S27" s="132"/>
      <c r="T27" s="132"/>
      <c r="U27" s="132"/>
      <c r="V27" s="132"/>
      <c r="W27" s="117"/>
      <c r="X27" s="206"/>
      <c r="Y27" s="208"/>
      <c r="Z27" s="281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41"/>
      <c r="K28" s="642"/>
      <c r="L28" s="680">
        <v>19370</v>
      </c>
      <c r="M28" s="687"/>
      <c r="N28" s="393" t="s">
        <v>1445</v>
      </c>
      <c r="O28" s="216">
        <v>220</v>
      </c>
      <c r="P28" s="184"/>
      <c r="Q28" s="194" t="s">
        <v>1446</v>
      </c>
      <c r="R28" s="200"/>
      <c r="S28" s="132"/>
      <c r="T28" s="132"/>
      <c r="U28" s="132"/>
      <c r="V28" s="132"/>
      <c r="W28" s="117"/>
      <c r="X28" s="206"/>
      <c r="Y28" s="208"/>
      <c r="Z28" s="281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1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1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1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8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6"/>
      <c r="Q36" s="132"/>
      <c r="R36" s="117"/>
      <c r="S36" s="95"/>
      <c r="T36" s="95"/>
      <c r="U36" s="95"/>
      <c r="V36" s="95"/>
      <c r="W36" s="117"/>
      <c r="X36" s="206"/>
      <c r="Y36" s="276"/>
      <c r="Z36" s="95"/>
      <c r="AA36" s="95"/>
      <c r="AB36" s="132"/>
      <c r="AC36" s="132"/>
      <c r="AD36" s="95"/>
      <c r="AE36" s="95"/>
      <c r="AF36" s="117"/>
      <c r="AG36" s="206"/>
      <c r="AH36" s="276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9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9" t="s">
        <v>503</v>
      </c>
      <c r="AG44" s="418"/>
      <c r="AH44" s="215">
        <f>SUM(F11:F22,O11:O28,X11:X18,AG11:AG24)</f>
        <v>43810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90">
        <f>AH44</f>
        <v>43810</v>
      </c>
      <c r="AI45" s="95"/>
      <c r="AJ45" s="95"/>
      <c r="AK45" s="95"/>
      <c r="AL45" s="95"/>
    </row>
    <row r="46" spans="1:38" ht="15.75" customHeight="1">
      <c r="A46" s="142" t="s">
        <v>1712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slvgl9e1hMbKMvY86kCbFgO4t7Tq6eWazZeujERGeJT2HXi++ZYWyrtQ4tC6VTzbMvxhUFzSIJCRTOADeqQ86g==" saltValue="S72PZfS44hIQOs4ZN1KDYg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10</v>
      </c>
      <c r="B2" s="620"/>
      <c r="C2" s="621" t="s">
        <v>1447</v>
      </c>
      <c r="D2" s="622"/>
      <c r="E2" s="622"/>
      <c r="F2" s="622"/>
      <c r="G2" s="622"/>
      <c r="H2" s="151"/>
      <c r="I2" s="95"/>
      <c r="J2" s="623">
        <v>45992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334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5">
        <f>SUM(F23)</f>
        <v>0</v>
      </c>
      <c r="M7" s="796"/>
      <c r="N7" s="796"/>
      <c r="O7" s="795">
        <f>SUM(P11:P15,P19:P21,Y11:Y26,AH11:AH25)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1" t="s">
        <v>1448</v>
      </c>
      <c r="B9" s="117"/>
      <c r="C9" s="117"/>
      <c r="D9" s="117"/>
      <c r="E9" s="117"/>
      <c r="F9" s="117"/>
      <c r="G9" s="292" t="s">
        <v>1449</v>
      </c>
      <c r="H9" s="117"/>
      <c r="I9" s="117"/>
      <c r="J9" s="156" t="s">
        <v>1450</v>
      </c>
      <c r="K9" s="156"/>
      <c r="L9" s="156"/>
      <c r="M9" s="156"/>
      <c r="N9" s="156"/>
      <c r="O9" s="192"/>
      <c r="P9" s="292" t="s">
        <v>1449</v>
      </c>
      <c r="Q9" s="117"/>
      <c r="R9" s="117"/>
      <c r="S9" s="156" t="s">
        <v>1451</v>
      </c>
      <c r="T9" s="156"/>
      <c r="U9" s="156"/>
      <c r="V9" s="156"/>
      <c r="W9" s="156"/>
      <c r="X9" s="192"/>
      <c r="Y9" s="156"/>
      <c r="Z9" s="117"/>
      <c r="AA9" s="117"/>
      <c r="AB9" s="156" t="s">
        <v>1452</v>
      </c>
      <c r="AC9" s="117"/>
      <c r="AD9" s="117"/>
      <c r="AE9" s="117"/>
      <c r="AF9" s="117"/>
      <c r="AG9" s="293"/>
      <c r="AH9" s="247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157" t="s">
        <v>112</v>
      </c>
      <c r="F10" s="157" t="s">
        <v>341</v>
      </c>
      <c r="G10" s="158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62" t="s">
        <v>343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62" t="s">
        <v>343</v>
      </c>
      <c r="X10" s="162" t="s">
        <v>341</v>
      </c>
      <c r="Y10" s="163" t="s">
        <v>114</v>
      </c>
      <c r="Z10" s="132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650" t="s">
        <v>1453</v>
      </c>
      <c r="B11" s="954"/>
      <c r="C11" s="977">
        <v>45010</v>
      </c>
      <c r="D11" s="684"/>
      <c r="E11" s="323" t="s">
        <v>1454</v>
      </c>
      <c r="F11" s="479">
        <v>1200</v>
      </c>
      <c r="G11" s="164"/>
      <c r="H11" s="132" t="s">
        <v>1455</v>
      </c>
      <c r="I11" s="132"/>
      <c r="J11" s="695" t="s">
        <v>1456</v>
      </c>
      <c r="K11" s="651"/>
      <c r="L11" s="991">
        <v>46010</v>
      </c>
      <c r="M11" s="992"/>
      <c r="N11" s="419" t="s">
        <v>1457</v>
      </c>
      <c r="O11" s="479">
        <v>3110</v>
      </c>
      <c r="P11" s="420"/>
      <c r="Q11" s="132" t="s">
        <v>1458</v>
      </c>
      <c r="R11" s="132"/>
      <c r="S11" s="972" t="s">
        <v>1459</v>
      </c>
      <c r="T11" s="973"/>
      <c r="U11" s="987">
        <v>34040</v>
      </c>
      <c r="V11" s="988"/>
      <c r="W11" s="465" t="s">
        <v>1460</v>
      </c>
      <c r="X11" s="933" t="s">
        <v>1641</v>
      </c>
      <c r="Y11" s="980"/>
      <c r="Z11" s="194" t="s">
        <v>1461</v>
      </c>
      <c r="AA11" s="200"/>
      <c r="AB11" s="695" t="s">
        <v>1462</v>
      </c>
      <c r="AC11" s="651"/>
      <c r="AD11" s="977">
        <v>34230</v>
      </c>
      <c r="AE11" s="744"/>
      <c r="AF11" s="320" t="s">
        <v>1463</v>
      </c>
      <c r="AG11" s="479">
        <v>140</v>
      </c>
      <c r="AH11" s="167"/>
      <c r="AI11" s="132" t="s">
        <v>1464</v>
      </c>
      <c r="AJ11" s="132"/>
      <c r="AK11" s="117"/>
      <c r="AL11" s="132"/>
    </row>
    <row r="12" spans="1:38" ht="15.75" customHeight="1">
      <c r="A12" s="652"/>
      <c r="B12" s="937"/>
      <c r="C12" s="978">
        <v>45200</v>
      </c>
      <c r="D12" s="662"/>
      <c r="E12" s="176" t="s">
        <v>1465</v>
      </c>
      <c r="F12" s="262">
        <v>2960</v>
      </c>
      <c r="G12" s="168"/>
      <c r="H12" s="132" t="s">
        <v>1466</v>
      </c>
      <c r="I12" s="132"/>
      <c r="J12" s="639"/>
      <c r="K12" s="640"/>
      <c r="L12" s="989">
        <v>34025</v>
      </c>
      <c r="M12" s="990"/>
      <c r="N12" s="323" t="s">
        <v>1467</v>
      </c>
      <c r="O12" s="294">
        <v>2945</v>
      </c>
      <c r="P12" s="166"/>
      <c r="Q12" s="132" t="s">
        <v>1468</v>
      </c>
      <c r="R12" s="132"/>
      <c r="S12" s="698"/>
      <c r="T12" s="699"/>
      <c r="U12" s="978">
        <v>34050</v>
      </c>
      <c r="V12" s="746"/>
      <c r="W12" s="176" t="s">
        <v>1469</v>
      </c>
      <c r="X12" s="294">
        <v>1570</v>
      </c>
      <c r="Y12" s="167"/>
      <c r="Z12" s="194" t="s">
        <v>1470</v>
      </c>
      <c r="AA12" s="200"/>
      <c r="AB12" s="639"/>
      <c r="AC12" s="640"/>
      <c r="AD12" s="978">
        <v>34240</v>
      </c>
      <c r="AE12" s="746"/>
      <c r="AF12" s="176" t="s">
        <v>1471</v>
      </c>
      <c r="AG12" s="262">
        <v>185</v>
      </c>
      <c r="AH12" s="167"/>
      <c r="AI12" s="132" t="s">
        <v>1472</v>
      </c>
      <c r="AJ12" s="132"/>
      <c r="AK12" s="117"/>
      <c r="AL12" s="132"/>
    </row>
    <row r="13" spans="1:38" ht="15.75" customHeight="1">
      <c r="A13" s="652"/>
      <c r="B13" s="937"/>
      <c r="C13" s="978">
        <v>45050</v>
      </c>
      <c r="D13" s="662"/>
      <c r="E13" s="176" t="s">
        <v>1473</v>
      </c>
      <c r="F13" s="262">
        <v>2235</v>
      </c>
      <c r="G13" s="168"/>
      <c r="H13" s="132" t="s">
        <v>1474</v>
      </c>
      <c r="I13" s="132"/>
      <c r="J13" s="639"/>
      <c r="K13" s="640"/>
      <c r="L13" s="987">
        <v>32100</v>
      </c>
      <c r="M13" s="988"/>
      <c r="N13" s="462" t="s">
        <v>1475</v>
      </c>
      <c r="O13" s="890" t="s">
        <v>1677</v>
      </c>
      <c r="P13" s="891"/>
      <c r="Q13" s="132" t="s">
        <v>1476</v>
      </c>
      <c r="R13" s="132"/>
      <c r="S13" s="639" t="s">
        <v>1477</v>
      </c>
      <c r="T13" s="640"/>
      <c r="U13" s="978">
        <v>34090</v>
      </c>
      <c r="V13" s="746"/>
      <c r="W13" s="176" t="s">
        <v>1478</v>
      </c>
      <c r="X13" s="262">
        <v>305</v>
      </c>
      <c r="Y13" s="167"/>
      <c r="Z13" s="194" t="s">
        <v>1479</v>
      </c>
      <c r="AA13" s="200"/>
      <c r="AB13" s="639"/>
      <c r="AC13" s="640"/>
      <c r="AD13" s="978">
        <v>34250</v>
      </c>
      <c r="AE13" s="746"/>
      <c r="AF13" s="176" t="s">
        <v>1480</v>
      </c>
      <c r="AG13" s="262">
        <v>2395</v>
      </c>
      <c r="AH13" s="167"/>
      <c r="AI13" s="132" t="s">
        <v>1481</v>
      </c>
      <c r="AJ13" s="132"/>
      <c r="AK13" s="117"/>
      <c r="AL13" s="132"/>
    </row>
    <row r="14" spans="1:38" ht="15.75" customHeight="1">
      <c r="A14" s="652"/>
      <c r="B14" s="937"/>
      <c r="C14" s="978">
        <v>45060</v>
      </c>
      <c r="D14" s="662"/>
      <c r="E14" s="176" t="s">
        <v>1482</v>
      </c>
      <c r="F14" s="262">
        <v>2435</v>
      </c>
      <c r="G14" s="168"/>
      <c r="H14" s="132" t="s">
        <v>1483</v>
      </c>
      <c r="I14" s="132"/>
      <c r="J14" s="639"/>
      <c r="K14" s="640"/>
      <c r="L14" s="746">
        <v>34010</v>
      </c>
      <c r="M14" s="746"/>
      <c r="N14" s="176" t="s">
        <v>1484</v>
      </c>
      <c r="O14" s="294">
        <v>6230</v>
      </c>
      <c r="P14" s="184"/>
      <c r="Q14" s="132" t="s">
        <v>1485</v>
      </c>
      <c r="R14" s="132"/>
      <c r="S14" s="766" t="s">
        <v>1486</v>
      </c>
      <c r="T14" s="767"/>
      <c r="U14" s="978">
        <v>34110</v>
      </c>
      <c r="V14" s="746"/>
      <c r="W14" s="176" t="s">
        <v>1487</v>
      </c>
      <c r="X14" s="262">
        <v>120</v>
      </c>
      <c r="Y14" s="167"/>
      <c r="Z14" s="194" t="s">
        <v>1488</v>
      </c>
      <c r="AA14" s="200"/>
      <c r="AB14" s="639"/>
      <c r="AC14" s="640"/>
      <c r="AD14" s="978">
        <v>34260</v>
      </c>
      <c r="AE14" s="746"/>
      <c r="AF14" s="176" t="s">
        <v>1489</v>
      </c>
      <c r="AG14" s="262">
        <v>2410</v>
      </c>
      <c r="AH14" s="167"/>
      <c r="AI14" s="132" t="s">
        <v>1490</v>
      </c>
      <c r="AJ14" s="132"/>
      <c r="AK14" s="117"/>
      <c r="AL14" s="132"/>
    </row>
    <row r="15" spans="1:38" ht="15.75" customHeight="1">
      <c r="A15" s="652"/>
      <c r="B15" s="937"/>
      <c r="C15" s="978">
        <v>45080</v>
      </c>
      <c r="D15" s="662"/>
      <c r="E15" s="176" t="s">
        <v>1491</v>
      </c>
      <c r="F15" s="294">
        <v>1360</v>
      </c>
      <c r="G15" s="168"/>
      <c r="H15" s="132" t="s">
        <v>1492</v>
      </c>
      <c r="I15" s="132"/>
      <c r="J15" s="641"/>
      <c r="K15" s="642"/>
      <c r="L15" s="752">
        <v>34020</v>
      </c>
      <c r="M15" s="752"/>
      <c r="N15" s="182" t="s">
        <v>1493</v>
      </c>
      <c r="O15" s="295">
        <v>1605</v>
      </c>
      <c r="P15" s="171"/>
      <c r="Q15" s="132"/>
      <c r="R15" s="132"/>
      <c r="S15" s="639"/>
      <c r="T15" s="640"/>
      <c r="U15" s="978">
        <v>34120</v>
      </c>
      <c r="V15" s="746"/>
      <c r="W15" s="176" t="s">
        <v>1494</v>
      </c>
      <c r="X15" s="262">
        <v>1275</v>
      </c>
      <c r="Y15" s="167"/>
      <c r="Z15" s="194" t="s">
        <v>1495</v>
      </c>
      <c r="AA15" s="200"/>
      <c r="AB15" s="639"/>
      <c r="AC15" s="640"/>
      <c r="AD15" s="978">
        <v>34270</v>
      </c>
      <c r="AE15" s="746"/>
      <c r="AF15" s="176" t="s">
        <v>1496</v>
      </c>
      <c r="AG15" s="262">
        <v>135</v>
      </c>
      <c r="AH15" s="167"/>
      <c r="AI15" s="132" t="s">
        <v>1497</v>
      </c>
      <c r="AJ15" s="132"/>
      <c r="AK15" s="117"/>
      <c r="AL15" s="132"/>
    </row>
    <row r="16" spans="1:38" ht="15.75" customHeight="1">
      <c r="A16" s="652"/>
      <c r="B16" s="937"/>
      <c r="C16" s="978">
        <v>45090</v>
      </c>
      <c r="D16" s="662"/>
      <c r="E16" s="176" t="s">
        <v>1498</v>
      </c>
      <c r="F16" s="262">
        <v>1060</v>
      </c>
      <c r="G16" s="168"/>
      <c r="H16" s="132" t="s">
        <v>1499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39"/>
      <c r="T16" s="640"/>
      <c r="U16" s="978">
        <v>34130</v>
      </c>
      <c r="V16" s="746"/>
      <c r="W16" s="176" t="s">
        <v>1500</v>
      </c>
      <c r="X16" s="262">
        <v>145</v>
      </c>
      <c r="Y16" s="167"/>
      <c r="Z16" s="194" t="s">
        <v>1501</v>
      </c>
      <c r="AA16" s="200"/>
      <c r="AB16" s="766" t="s">
        <v>1502</v>
      </c>
      <c r="AC16" s="767"/>
      <c r="AD16" s="978">
        <v>34300</v>
      </c>
      <c r="AE16" s="746"/>
      <c r="AF16" s="176" t="s">
        <v>1503</v>
      </c>
      <c r="AG16" s="262">
        <v>1515</v>
      </c>
      <c r="AH16" s="167"/>
      <c r="AI16" s="132" t="s">
        <v>1504</v>
      </c>
      <c r="AJ16" s="132"/>
      <c r="AK16" s="117"/>
      <c r="AL16" s="132"/>
    </row>
    <row r="17" spans="1:38" ht="15.75" customHeight="1">
      <c r="A17" s="652"/>
      <c r="B17" s="937"/>
      <c r="C17" s="983">
        <v>45100</v>
      </c>
      <c r="D17" s="984"/>
      <c r="E17" s="176" t="s">
        <v>1505</v>
      </c>
      <c r="F17" s="262">
        <v>1160</v>
      </c>
      <c r="G17" s="168"/>
      <c r="H17" s="132" t="s">
        <v>1506</v>
      </c>
      <c r="I17" s="132"/>
      <c r="J17" s="156" t="s">
        <v>1450</v>
      </c>
      <c r="K17" s="132"/>
      <c r="L17" s="132"/>
      <c r="M17" s="132"/>
      <c r="N17" s="117"/>
      <c r="O17" s="206"/>
      <c r="P17" s="284"/>
      <c r="Q17" s="132"/>
      <c r="R17" s="132"/>
      <c r="S17" s="639"/>
      <c r="T17" s="640"/>
      <c r="U17" s="978">
        <v>34430</v>
      </c>
      <c r="V17" s="746"/>
      <c r="W17" s="176" t="s">
        <v>1507</v>
      </c>
      <c r="X17" s="262">
        <v>160</v>
      </c>
      <c r="Y17" s="167"/>
      <c r="Z17" s="194" t="s">
        <v>1508</v>
      </c>
      <c r="AA17" s="200"/>
      <c r="AB17" s="639"/>
      <c r="AC17" s="640"/>
      <c r="AD17" s="978">
        <v>34310</v>
      </c>
      <c r="AE17" s="746"/>
      <c r="AF17" s="176" t="s">
        <v>1509</v>
      </c>
      <c r="AG17" s="262">
        <v>295</v>
      </c>
      <c r="AH17" s="167"/>
      <c r="AI17" s="132" t="s">
        <v>1510</v>
      </c>
      <c r="AJ17" s="132"/>
      <c r="AK17" s="117"/>
      <c r="AL17" s="132"/>
    </row>
    <row r="18" spans="1:38" ht="15.75" customHeight="1">
      <c r="A18" s="981"/>
      <c r="B18" s="982"/>
      <c r="C18" s="978">
        <v>45120</v>
      </c>
      <c r="D18" s="662"/>
      <c r="E18" s="176" t="s">
        <v>1673</v>
      </c>
      <c r="F18" s="294">
        <v>1815</v>
      </c>
      <c r="G18" s="173"/>
      <c r="H18" s="132" t="s">
        <v>1513</v>
      </c>
      <c r="I18" s="132"/>
      <c r="J18" s="679" t="s">
        <v>340</v>
      </c>
      <c r="K18" s="666"/>
      <c r="L18" s="716" t="s">
        <v>4</v>
      </c>
      <c r="M18" s="717"/>
      <c r="N18" s="162" t="s">
        <v>343</v>
      </c>
      <c r="O18" s="162" t="s">
        <v>341</v>
      </c>
      <c r="P18" s="163" t="s">
        <v>114</v>
      </c>
      <c r="Q18" s="132"/>
      <c r="R18" s="132"/>
      <c r="S18" s="766" t="s">
        <v>1514</v>
      </c>
      <c r="T18" s="767"/>
      <c r="U18" s="978">
        <v>34140</v>
      </c>
      <c r="V18" s="746"/>
      <c r="W18" s="176" t="s">
        <v>1515</v>
      </c>
      <c r="X18" s="294">
        <v>1065</v>
      </c>
      <c r="Y18" s="166"/>
      <c r="Z18" s="194" t="s">
        <v>1516</v>
      </c>
      <c r="AA18" s="200"/>
      <c r="AB18" s="639"/>
      <c r="AC18" s="640"/>
      <c r="AD18" s="978">
        <v>34320</v>
      </c>
      <c r="AE18" s="746"/>
      <c r="AF18" s="176" t="s">
        <v>1517</v>
      </c>
      <c r="AG18" s="262">
        <v>165</v>
      </c>
      <c r="AH18" s="167"/>
      <c r="AI18" s="132" t="s">
        <v>1518</v>
      </c>
      <c r="AJ18" s="132"/>
      <c r="AK18" s="117"/>
      <c r="AL18" s="132"/>
    </row>
    <row r="19" spans="1:38" ht="15.75" customHeight="1">
      <c r="A19" s="938" t="s">
        <v>1511</v>
      </c>
      <c r="B19" s="935"/>
      <c r="C19" s="978">
        <v>45070</v>
      </c>
      <c r="D19" s="662"/>
      <c r="E19" s="176" t="s">
        <v>1512</v>
      </c>
      <c r="F19" s="294">
        <v>2075</v>
      </c>
      <c r="G19" s="173"/>
      <c r="H19" s="132" t="s">
        <v>1520</v>
      </c>
      <c r="I19" s="132"/>
      <c r="J19" s="695" t="s">
        <v>1521</v>
      </c>
      <c r="K19" s="651"/>
      <c r="L19" s="977">
        <v>34060</v>
      </c>
      <c r="M19" s="744"/>
      <c r="N19" s="320" t="s">
        <v>1522</v>
      </c>
      <c r="O19" s="479">
        <v>375</v>
      </c>
      <c r="P19" s="234"/>
      <c r="Q19" s="132" t="s">
        <v>1523</v>
      </c>
      <c r="R19" s="132"/>
      <c r="S19" s="639"/>
      <c r="T19" s="640"/>
      <c r="U19" s="978">
        <v>34150</v>
      </c>
      <c r="V19" s="746"/>
      <c r="W19" s="176" t="s">
        <v>1524</v>
      </c>
      <c r="X19" s="262">
        <v>130</v>
      </c>
      <c r="Y19" s="167"/>
      <c r="Z19" s="194" t="s">
        <v>1525</v>
      </c>
      <c r="AA19" s="200"/>
      <c r="AB19" s="639"/>
      <c r="AC19" s="640"/>
      <c r="AD19" s="978">
        <v>34340</v>
      </c>
      <c r="AE19" s="979"/>
      <c r="AF19" s="176" t="s">
        <v>1526</v>
      </c>
      <c r="AG19" s="262">
        <v>305</v>
      </c>
      <c r="AH19" s="167"/>
      <c r="AI19" s="132" t="s">
        <v>1527</v>
      </c>
      <c r="AJ19" s="132"/>
      <c r="AK19" s="117"/>
      <c r="AL19" s="132"/>
    </row>
    <row r="20" spans="1:38" ht="15.75" customHeight="1">
      <c r="A20" s="652"/>
      <c r="B20" s="937"/>
      <c r="C20" s="978">
        <v>45300</v>
      </c>
      <c r="D20" s="662"/>
      <c r="E20" s="176" t="s">
        <v>1519</v>
      </c>
      <c r="F20" s="264">
        <v>855</v>
      </c>
      <c r="G20" s="168"/>
      <c r="H20" s="132" t="s">
        <v>1529</v>
      </c>
      <c r="I20" s="132"/>
      <c r="J20" s="639"/>
      <c r="K20" s="640"/>
      <c r="L20" s="978">
        <v>34070</v>
      </c>
      <c r="M20" s="746"/>
      <c r="N20" s="176" t="s">
        <v>1530</v>
      </c>
      <c r="O20" s="262">
        <v>685</v>
      </c>
      <c r="P20" s="167"/>
      <c r="Q20" s="132" t="s">
        <v>1531</v>
      </c>
      <c r="R20" s="132"/>
      <c r="S20" s="639"/>
      <c r="T20" s="640"/>
      <c r="U20" s="978">
        <v>34160</v>
      </c>
      <c r="V20" s="746"/>
      <c r="W20" s="176" t="s">
        <v>1532</v>
      </c>
      <c r="X20" s="262">
        <v>225</v>
      </c>
      <c r="Y20" s="167"/>
      <c r="Z20" s="194" t="s">
        <v>1533</v>
      </c>
      <c r="AA20" s="200"/>
      <c r="AB20" s="766" t="s">
        <v>1534</v>
      </c>
      <c r="AC20" s="767"/>
      <c r="AD20" s="978">
        <v>34350</v>
      </c>
      <c r="AE20" s="979"/>
      <c r="AF20" s="176" t="s">
        <v>1535</v>
      </c>
      <c r="AG20" s="262">
        <v>175</v>
      </c>
      <c r="AH20" s="167"/>
      <c r="AI20" s="132" t="s">
        <v>1536</v>
      </c>
      <c r="AJ20" s="132"/>
      <c r="AK20" s="117"/>
      <c r="AL20" s="132"/>
    </row>
    <row r="21" spans="1:38" ht="15.75" customHeight="1" thickBot="1">
      <c r="A21" s="920"/>
      <c r="B21" s="936"/>
      <c r="C21" s="985">
        <v>45310</v>
      </c>
      <c r="D21" s="986"/>
      <c r="E21" s="327" t="s">
        <v>1528</v>
      </c>
      <c r="F21" s="295">
        <v>230</v>
      </c>
      <c r="G21" s="197"/>
      <c r="H21" s="132"/>
      <c r="I21" s="200"/>
      <c r="J21" s="641"/>
      <c r="K21" s="642"/>
      <c r="L21" s="985">
        <v>34085</v>
      </c>
      <c r="M21" s="986"/>
      <c r="N21" s="328" t="s">
        <v>1537</v>
      </c>
      <c r="O21" s="297">
        <v>230</v>
      </c>
      <c r="P21" s="238"/>
      <c r="Q21" s="132" t="s">
        <v>1538</v>
      </c>
      <c r="R21" s="132"/>
      <c r="S21" s="766" t="s">
        <v>1539</v>
      </c>
      <c r="T21" s="767"/>
      <c r="U21" s="978">
        <v>34175</v>
      </c>
      <c r="V21" s="995"/>
      <c r="W21" s="176" t="s">
        <v>1540</v>
      </c>
      <c r="X21" s="262">
        <v>170</v>
      </c>
      <c r="Y21" s="167"/>
      <c r="Z21" s="194" t="s">
        <v>1541</v>
      </c>
      <c r="AA21" s="200"/>
      <c r="AB21" s="639"/>
      <c r="AC21" s="640"/>
      <c r="AD21" s="978">
        <v>34360</v>
      </c>
      <c r="AE21" s="979"/>
      <c r="AF21" s="176" t="s">
        <v>1542</v>
      </c>
      <c r="AG21" s="262">
        <v>3770</v>
      </c>
      <c r="AH21" s="167"/>
      <c r="AI21" s="132" t="s">
        <v>1543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6">
        <f>SUM(F11:F21)</f>
        <v>17385</v>
      </c>
      <c r="G22" s="246"/>
      <c r="H22" s="132"/>
      <c r="I22" s="200"/>
      <c r="J22" s="132"/>
      <c r="Q22" s="132"/>
      <c r="R22" s="132"/>
      <c r="S22" s="639"/>
      <c r="T22" s="640"/>
      <c r="U22" s="978">
        <v>34180</v>
      </c>
      <c r="V22" s="995"/>
      <c r="W22" s="176" t="s">
        <v>1544</v>
      </c>
      <c r="X22" s="262">
        <v>1945</v>
      </c>
      <c r="Y22" s="167"/>
      <c r="Z22" s="194" t="s">
        <v>1545</v>
      </c>
      <c r="AA22" s="200"/>
      <c r="AB22" s="639"/>
      <c r="AC22" s="640"/>
      <c r="AD22" s="987">
        <v>34380</v>
      </c>
      <c r="AE22" s="996"/>
      <c r="AF22" s="462" t="s">
        <v>1546</v>
      </c>
      <c r="AG22" s="913" t="s">
        <v>1547</v>
      </c>
      <c r="AH22" s="914"/>
      <c r="AI22" s="132" t="s">
        <v>1548</v>
      </c>
      <c r="AJ22" s="132"/>
      <c r="AK22" s="117"/>
      <c r="AL22" s="132"/>
    </row>
    <row r="23" spans="1:38" ht="15.75" customHeight="1" thickTop="1" thickBot="1">
      <c r="A23" s="298" t="s">
        <v>808</v>
      </c>
      <c r="B23" s="299"/>
      <c r="C23" s="299"/>
      <c r="D23" s="299"/>
      <c r="E23" s="300"/>
      <c r="F23" s="202">
        <f>SUM(G11:G21)</f>
        <v>0</v>
      </c>
      <c r="G23" s="199"/>
      <c r="H23" s="200"/>
      <c r="I23" s="200"/>
      <c r="Q23" s="132"/>
      <c r="R23" s="132"/>
      <c r="S23" s="639"/>
      <c r="T23" s="640"/>
      <c r="U23" s="987">
        <v>34181</v>
      </c>
      <c r="V23" s="996"/>
      <c r="W23" s="462" t="s">
        <v>1549</v>
      </c>
      <c r="X23" s="913" t="s">
        <v>1550</v>
      </c>
      <c r="Y23" s="914"/>
      <c r="Z23" s="194" t="s">
        <v>1551</v>
      </c>
      <c r="AA23" s="200"/>
      <c r="AB23" s="766" t="s">
        <v>1552</v>
      </c>
      <c r="AC23" s="767"/>
      <c r="AD23" s="978">
        <v>34390</v>
      </c>
      <c r="AE23" s="995"/>
      <c r="AF23" s="176" t="s">
        <v>1553</v>
      </c>
      <c r="AG23" s="262">
        <v>230</v>
      </c>
      <c r="AH23" s="167"/>
      <c r="AI23" s="132" t="s">
        <v>1554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66" t="s">
        <v>1555</v>
      </c>
      <c r="T24" s="767"/>
      <c r="U24" s="978">
        <v>34190</v>
      </c>
      <c r="V24" s="995"/>
      <c r="W24" s="176" t="s">
        <v>1556</v>
      </c>
      <c r="X24" s="262">
        <v>230</v>
      </c>
      <c r="Y24" s="167"/>
      <c r="Z24" s="194" t="s">
        <v>1557</v>
      </c>
      <c r="AA24" s="200"/>
      <c r="AB24" s="639"/>
      <c r="AC24" s="640"/>
      <c r="AD24" s="983">
        <v>34400</v>
      </c>
      <c r="AE24" s="997"/>
      <c r="AF24" s="330" t="s">
        <v>1558</v>
      </c>
      <c r="AG24" s="262">
        <v>1000</v>
      </c>
      <c r="AH24" s="184"/>
      <c r="AI24" s="132" t="s">
        <v>1559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39"/>
      <c r="T25" s="640"/>
      <c r="U25" s="978">
        <v>34200</v>
      </c>
      <c r="V25" s="995"/>
      <c r="W25" s="176" t="s">
        <v>1560</v>
      </c>
      <c r="X25" s="262">
        <v>210</v>
      </c>
      <c r="Y25" s="167"/>
      <c r="Z25" s="194" t="s">
        <v>1561</v>
      </c>
      <c r="AA25" s="200"/>
      <c r="AB25" s="821" t="s">
        <v>1562</v>
      </c>
      <c r="AC25" s="822"/>
      <c r="AD25" s="993">
        <v>34420</v>
      </c>
      <c r="AE25" s="686"/>
      <c r="AF25" s="169" t="s">
        <v>1563</v>
      </c>
      <c r="AG25" s="201">
        <v>845</v>
      </c>
      <c r="AH25" s="171"/>
      <c r="AI25" s="132" t="s">
        <v>1564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41"/>
      <c r="T26" s="642"/>
      <c r="U26" s="993">
        <v>34210</v>
      </c>
      <c r="V26" s="994"/>
      <c r="W26" s="182" t="s">
        <v>1565</v>
      </c>
      <c r="X26" s="295">
        <v>580</v>
      </c>
      <c r="Y26" s="171"/>
      <c r="Z26" s="194" t="s">
        <v>1566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4"/>
      <c r="P32" s="208"/>
      <c r="Q32" s="116"/>
      <c r="R32" s="116"/>
      <c r="S32" s="132"/>
      <c r="T32" s="117"/>
      <c r="U32" s="117"/>
      <c r="V32" s="117"/>
      <c r="W32" s="117"/>
      <c r="X32" s="284"/>
      <c r="Y32" s="208"/>
      <c r="Z32" s="281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4"/>
      <c r="P33" s="186"/>
      <c r="Q33" s="186"/>
      <c r="R33" s="117"/>
      <c r="W33" s="117"/>
      <c r="X33" s="117"/>
      <c r="Y33" s="117"/>
      <c r="Z33" s="281"/>
      <c r="AA33" s="95"/>
      <c r="AB33" s="132"/>
      <c r="AC33" s="132"/>
      <c r="AD33" s="132"/>
      <c r="AE33" s="350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4"/>
      <c r="Q34" s="186"/>
      <c r="W34" s="255"/>
      <c r="X34" s="130"/>
      <c r="Y34" s="255"/>
      <c r="Z34" s="281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4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1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1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4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2" t="s">
        <v>1567</v>
      </c>
      <c r="AG43" s="403"/>
      <c r="AH43" s="213">
        <f>SUM(F22)</f>
        <v>17385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4" t="s">
        <v>503</v>
      </c>
      <c r="AG44" s="412"/>
      <c r="AH44" s="214">
        <f>SUM(O11:O15,O19:O21,X11:X26,AG11:AG25)</f>
        <v>36875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54260</v>
      </c>
      <c r="AI45" s="95"/>
      <c r="AJ45" s="95"/>
      <c r="AK45" s="95"/>
      <c r="AL45" s="95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44nytGxacY15OKZG33N17aJavKEZLvnVosoNvdyaHsgsQO6VAf7BSmIpgtE5mB9Ni8PAil4U1NsnEtJ7FAwflQ==" saltValue="HXJF4yiUQn62xc00nGHj1w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619">
        <v>11</v>
      </c>
      <c r="B2" s="620"/>
      <c r="C2" s="621" t="s">
        <v>1568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1643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40" ht="24.75" customHeight="1" thickBot="1">
      <c r="A5" s="626"/>
      <c r="B5" s="627"/>
      <c r="C5" s="628"/>
      <c r="D5" s="1010" t="str">
        <f>表紙!E5</f>
        <v/>
      </c>
      <c r="E5" s="1011"/>
      <c r="F5" s="1012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40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334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1047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40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5">
        <f>F21</f>
        <v>0</v>
      </c>
      <c r="M7" s="796"/>
      <c r="N7" s="796"/>
      <c r="O7" s="795">
        <f>SUM(P11:P17,P21:P29,Y11:Y21,AH11:AH16)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1660</v>
      </c>
      <c r="B9" s="117"/>
      <c r="C9" s="117"/>
      <c r="D9" s="117"/>
      <c r="E9" s="117"/>
      <c r="F9" s="117"/>
      <c r="G9" s="117"/>
      <c r="H9" s="117"/>
      <c r="I9" s="117"/>
      <c r="J9" s="117" t="s">
        <v>1569</v>
      </c>
      <c r="K9" s="117"/>
      <c r="L9" s="117"/>
      <c r="M9" s="117"/>
      <c r="N9" s="117"/>
      <c r="O9" s="181"/>
      <c r="P9" s="117"/>
      <c r="Q9" s="117"/>
      <c r="R9" s="117"/>
      <c r="S9" s="117" t="s">
        <v>1570</v>
      </c>
      <c r="T9" s="117"/>
      <c r="U9" s="117"/>
      <c r="V9" s="117"/>
      <c r="W9" s="117"/>
      <c r="X9" s="117"/>
      <c r="Y9" s="117"/>
      <c r="Z9" s="117"/>
      <c r="AA9" s="117"/>
      <c r="AB9" s="117" t="s">
        <v>1571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/>
      <c r="I10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28" t="s">
        <v>1572</v>
      </c>
      <c r="B11" s="999"/>
      <c r="C11" s="918">
        <v>47010</v>
      </c>
      <c r="D11" s="919"/>
      <c r="E11" s="465" t="s">
        <v>1573</v>
      </c>
      <c r="F11" s="1026" t="s">
        <v>1676</v>
      </c>
      <c r="G11" s="1027"/>
      <c r="H11"/>
      <c r="I11"/>
      <c r="J11" s="998" t="s">
        <v>1574</v>
      </c>
      <c r="K11" s="999"/>
      <c r="L11" s="860">
        <v>35020</v>
      </c>
      <c r="M11" s="861"/>
      <c r="N11" s="126" t="s">
        <v>1575</v>
      </c>
      <c r="O11" s="479">
        <v>205</v>
      </c>
      <c r="P11" s="167"/>
      <c r="Q11"/>
      <c r="R11" s="281"/>
      <c r="S11" s="998" t="s">
        <v>1576</v>
      </c>
      <c r="T11" s="999"/>
      <c r="U11" s="1002">
        <v>35240</v>
      </c>
      <c r="V11" s="1003"/>
      <c r="W11" s="329" t="s">
        <v>1577</v>
      </c>
      <c r="X11" s="479">
        <v>740</v>
      </c>
      <c r="Y11" s="249"/>
      <c r="Z11"/>
      <c r="AA11" s="132"/>
      <c r="AB11" s="998" t="s">
        <v>1578</v>
      </c>
      <c r="AC11" s="999"/>
      <c r="AD11" s="1002">
        <v>35140</v>
      </c>
      <c r="AE11" s="1003"/>
      <c r="AF11" s="329" t="s">
        <v>1579</v>
      </c>
      <c r="AG11" s="479">
        <v>360</v>
      </c>
      <c r="AH11" s="249"/>
      <c r="AI11"/>
      <c r="AJ11" s="132"/>
      <c r="AK11" s="132"/>
      <c r="AL11" s="132"/>
    </row>
    <row r="12" spans="1:40" ht="15.75" customHeight="1">
      <c r="A12" s="1029"/>
      <c r="B12" s="1020"/>
      <c r="C12" s="643">
        <v>47100</v>
      </c>
      <c r="D12" s="657"/>
      <c r="E12" s="323" t="s">
        <v>1672</v>
      </c>
      <c r="F12" s="262">
        <v>1010</v>
      </c>
      <c r="G12" s="466"/>
      <c r="H12"/>
      <c r="I12"/>
      <c r="J12" s="1019"/>
      <c r="K12" s="1020"/>
      <c r="L12" s="860">
        <v>35025</v>
      </c>
      <c r="M12" s="861"/>
      <c r="N12" s="126" t="s">
        <v>1581</v>
      </c>
      <c r="O12" s="195">
        <v>40</v>
      </c>
      <c r="P12" s="167"/>
      <c r="Q12"/>
      <c r="R12" s="281"/>
      <c r="S12" s="1000"/>
      <c r="T12" s="1001"/>
      <c r="U12" s="663">
        <v>35260</v>
      </c>
      <c r="V12" s="664"/>
      <c r="W12" s="426" t="s">
        <v>1582</v>
      </c>
      <c r="X12" s="963" t="s">
        <v>1662</v>
      </c>
      <c r="Y12" s="964"/>
      <c r="Z12"/>
      <c r="AA12" s="132"/>
      <c r="AB12" s="1000"/>
      <c r="AC12" s="1001"/>
      <c r="AD12" s="860">
        <v>35145</v>
      </c>
      <c r="AE12" s="861"/>
      <c r="AF12" s="196" t="s">
        <v>1583</v>
      </c>
      <c r="AG12" s="302">
        <v>15</v>
      </c>
      <c r="AH12" s="167"/>
      <c r="AI12"/>
      <c r="AJ12" s="132"/>
      <c r="AK12" s="132"/>
      <c r="AL12" s="132"/>
    </row>
    <row r="13" spans="1:40" ht="15.75" customHeight="1">
      <c r="A13" s="1029"/>
      <c r="B13" s="1020"/>
      <c r="C13" s="860">
        <v>47020</v>
      </c>
      <c r="D13" s="861"/>
      <c r="E13" s="176" t="s">
        <v>1580</v>
      </c>
      <c r="F13" s="306">
        <v>2235</v>
      </c>
      <c r="G13" s="173"/>
      <c r="H13"/>
      <c r="I13"/>
      <c r="J13" s="1019"/>
      <c r="K13" s="1020"/>
      <c r="L13" s="860">
        <v>35030</v>
      </c>
      <c r="M13" s="861"/>
      <c r="N13" s="126" t="s">
        <v>1585</v>
      </c>
      <c r="O13" s="195">
        <v>75</v>
      </c>
      <c r="P13" s="167"/>
      <c r="Q13"/>
      <c r="R13" s="281"/>
      <c r="S13" s="1008" t="s">
        <v>1586</v>
      </c>
      <c r="T13" s="1009"/>
      <c r="U13" s="860">
        <v>35210</v>
      </c>
      <c r="V13" s="861"/>
      <c r="W13" s="330" t="s">
        <v>1587</v>
      </c>
      <c r="X13" s="195">
        <v>275</v>
      </c>
      <c r="Y13" s="184"/>
      <c r="Z13"/>
      <c r="AA13" s="132"/>
      <c r="AB13" s="1008" t="s">
        <v>1588</v>
      </c>
      <c r="AC13" s="1009"/>
      <c r="AD13" s="860">
        <v>35150</v>
      </c>
      <c r="AE13" s="861"/>
      <c r="AF13" s="330" t="s">
        <v>1589</v>
      </c>
      <c r="AG13" s="301">
        <v>245</v>
      </c>
      <c r="AH13" s="184"/>
      <c r="AI13"/>
      <c r="AJ13" s="132"/>
      <c r="AK13" s="132"/>
      <c r="AL13" s="132"/>
      <c r="AN13" s="132"/>
    </row>
    <row r="14" spans="1:40" ht="15.75" customHeight="1">
      <c r="A14" s="1029"/>
      <c r="B14" s="1020"/>
      <c r="C14" s="860">
        <v>47040</v>
      </c>
      <c r="D14" s="861"/>
      <c r="E14" s="176" t="s">
        <v>1584</v>
      </c>
      <c r="F14" s="306">
        <v>3685</v>
      </c>
      <c r="G14" s="173"/>
      <c r="H14"/>
      <c r="I14"/>
      <c r="J14" s="1019"/>
      <c r="K14" s="1020"/>
      <c r="L14" s="663">
        <v>35040</v>
      </c>
      <c r="M14" s="664"/>
      <c r="N14" s="134" t="s">
        <v>1591</v>
      </c>
      <c r="O14" s="963" t="s">
        <v>1592</v>
      </c>
      <c r="P14" s="964"/>
      <c r="Q14"/>
      <c r="R14" s="281"/>
      <c r="S14" s="766" t="s">
        <v>1593</v>
      </c>
      <c r="T14" s="767"/>
      <c r="U14" s="860">
        <v>35170</v>
      </c>
      <c r="V14" s="861"/>
      <c r="W14" s="126" t="s">
        <v>1594</v>
      </c>
      <c r="X14" s="302">
        <v>45</v>
      </c>
      <c r="Y14" s="167"/>
      <c r="Z14"/>
      <c r="AA14" s="132"/>
      <c r="AB14" s="1008" t="s">
        <v>1595</v>
      </c>
      <c r="AC14" s="1009"/>
      <c r="AD14" s="860">
        <v>35420</v>
      </c>
      <c r="AE14" s="861"/>
      <c r="AF14" s="330" t="s">
        <v>1596</v>
      </c>
      <c r="AG14" s="301">
        <v>540</v>
      </c>
      <c r="AH14" s="184"/>
      <c r="AI14"/>
      <c r="AJ14" s="132"/>
      <c r="AK14" s="132"/>
      <c r="AL14" s="132"/>
      <c r="AN14" s="132"/>
    </row>
    <row r="15" spans="1:40" ht="15.75" customHeight="1">
      <c r="A15" s="1030"/>
      <c r="B15" s="1001"/>
      <c r="C15" s="860">
        <v>47050</v>
      </c>
      <c r="D15" s="861"/>
      <c r="E15" s="176" t="s">
        <v>1590</v>
      </c>
      <c r="F15" s="306">
        <v>3065</v>
      </c>
      <c r="G15" s="173"/>
      <c r="H15"/>
      <c r="I15"/>
      <c r="J15" s="1004" t="s">
        <v>1597</v>
      </c>
      <c r="K15" s="1005"/>
      <c r="L15" s="860">
        <v>35070</v>
      </c>
      <c r="M15" s="861"/>
      <c r="N15" s="126" t="s">
        <v>1599</v>
      </c>
      <c r="O15" s="195">
        <v>45</v>
      </c>
      <c r="P15" s="167"/>
      <c r="Q15"/>
      <c r="R15" s="281"/>
      <c r="S15" s="639"/>
      <c r="T15" s="640"/>
      <c r="U15" s="860">
        <v>35180</v>
      </c>
      <c r="V15" s="861"/>
      <c r="W15" s="330" t="s">
        <v>1600</v>
      </c>
      <c r="X15" s="301">
        <v>440</v>
      </c>
      <c r="Y15" s="184"/>
      <c r="Z15"/>
      <c r="AA15" s="132"/>
      <c r="AB15" s="1004" t="s">
        <v>1601</v>
      </c>
      <c r="AC15" s="1005"/>
      <c r="AD15" s="860">
        <v>35440</v>
      </c>
      <c r="AE15" s="861"/>
      <c r="AF15" s="330" t="s">
        <v>1602</v>
      </c>
      <c r="AG15" s="301">
        <v>70</v>
      </c>
      <c r="AH15" s="184"/>
      <c r="AI15"/>
      <c r="AJ15" s="132"/>
      <c r="AK15" s="132"/>
      <c r="AN15" s="132"/>
    </row>
    <row r="16" spans="1:40" ht="15.75" customHeight="1">
      <c r="A16" s="1021" t="s">
        <v>1597</v>
      </c>
      <c r="B16" s="1022"/>
      <c r="C16" s="1016">
        <v>47060</v>
      </c>
      <c r="D16" s="861"/>
      <c r="E16" s="176" t="s">
        <v>1598</v>
      </c>
      <c r="F16" s="306">
        <v>1290</v>
      </c>
      <c r="G16" s="173"/>
      <c r="H16"/>
      <c r="I16"/>
      <c r="J16" s="1019"/>
      <c r="K16" s="1020"/>
      <c r="L16" s="860">
        <v>35410</v>
      </c>
      <c r="M16" s="861"/>
      <c r="N16" s="126" t="s">
        <v>1604</v>
      </c>
      <c r="O16" s="195">
        <v>115</v>
      </c>
      <c r="P16" s="167"/>
      <c r="Q16"/>
      <c r="R16" s="132"/>
      <c r="S16" s="671"/>
      <c r="T16" s="672"/>
      <c r="U16" s="663">
        <v>35190</v>
      </c>
      <c r="V16" s="664"/>
      <c r="W16" s="183" t="s">
        <v>1605</v>
      </c>
      <c r="X16" s="963" t="s">
        <v>1661</v>
      </c>
      <c r="Y16" s="964"/>
      <c r="Z16"/>
      <c r="AA16" s="132"/>
      <c r="AB16" s="1006"/>
      <c r="AC16" s="1007"/>
      <c r="AD16" s="894">
        <v>35450</v>
      </c>
      <c r="AE16" s="895"/>
      <c r="AF16" s="182" t="s">
        <v>1606</v>
      </c>
      <c r="AG16" s="429">
        <v>695</v>
      </c>
      <c r="AH16" s="171"/>
      <c r="AI16"/>
      <c r="AJ16" s="132"/>
      <c r="AK16" s="132"/>
      <c r="AN16" s="132"/>
    </row>
    <row r="17" spans="1:60" ht="15.75" customHeight="1">
      <c r="A17" s="1023"/>
      <c r="B17" s="1024"/>
      <c r="C17" s="1014">
        <v>47070</v>
      </c>
      <c r="D17" s="1015"/>
      <c r="E17" s="176" t="s">
        <v>1603</v>
      </c>
      <c r="F17" s="306">
        <v>420</v>
      </c>
      <c r="G17" s="173"/>
      <c r="H17"/>
      <c r="I17"/>
      <c r="J17" s="1017" t="s">
        <v>1607</v>
      </c>
      <c r="K17" s="1018"/>
      <c r="L17" s="894">
        <v>35090</v>
      </c>
      <c r="M17" s="895"/>
      <c r="N17" s="169" t="s">
        <v>1609</v>
      </c>
      <c r="O17" s="201">
        <v>145</v>
      </c>
      <c r="P17" s="171"/>
      <c r="Q17"/>
      <c r="R17" s="132"/>
      <c r="S17" s="768" t="s">
        <v>1610</v>
      </c>
      <c r="T17" s="859"/>
      <c r="U17" s="860">
        <v>35280</v>
      </c>
      <c r="V17" s="861"/>
      <c r="W17" s="330" t="s">
        <v>1611</v>
      </c>
      <c r="X17" s="301">
        <v>790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30" t="s">
        <v>1607</v>
      </c>
      <c r="B18" s="1001"/>
      <c r="C18" s="882">
        <v>47080</v>
      </c>
      <c r="D18" s="1013"/>
      <c r="E18" s="176" t="s">
        <v>1608</v>
      </c>
      <c r="F18" s="306">
        <v>2620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1"/>
      <c r="S18" s="766" t="s">
        <v>1614</v>
      </c>
      <c r="T18" s="767"/>
      <c r="U18" s="860">
        <v>35290</v>
      </c>
      <c r="V18" s="861"/>
      <c r="W18" s="330" t="s">
        <v>1615</v>
      </c>
      <c r="X18" s="301">
        <v>850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25" t="s">
        <v>1612</v>
      </c>
      <c r="B19" s="1007"/>
      <c r="C19" s="894">
        <v>47090</v>
      </c>
      <c r="D19" s="895"/>
      <c r="E19" s="182" t="s">
        <v>1613</v>
      </c>
      <c r="F19" s="306">
        <v>1565</v>
      </c>
      <c r="G19" s="173"/>
      <c r="H19"/>
      <c r="I19"/>
      <c r="J19" s="156" t="s">
        <v>1616</v>
      </c>
      <c r="K19" s="117"/>
      <c r="L19" s="117"/>
      <c r="M19" s="117"/>
      <c r="N19" s="117"/>
      <c r="O19" s="303"/>
      <c r="P19" s="208"/>
      <c r="Q19"/>
      <c r="R19" s="281"/>
      <c r="S19" s="639"/>
      <c r="T19" s="640"/>
      <c r="U19" s="860">
        <v>35300</v>
      </c>
      <c r="V19" s="861"/>
      <c r="W19" s="196" t="s">
        <v>1617</v>
      </c>
      <c r="X19" s="302">
        <v>60</v>
      </c>
      <c r="Y19" s="184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15890</v>
      </c>
      <c r="G20" s="246"/>
      <c r="H20"/>
      <c r="I20"/>
      <c r="J20" s="679" t="s">
        <v>340</v>
      </c>
      <c r="K20" s="666"/>
      <c r="L20" s="665" t="s">
        <v>4</v>
      </c>
      <c r="M20" s="666"/>
      <c r="N20" s="159" t="s">
        <v>112</v>
      </c>
      <c r="O20" s="162" t="s">
        <v>341</v>
      </c>
      <c r="P20" s="163" t="s">
        <v>114</v>
      </c>
      <c r="Q20"/>
      <c r="R20" s="281"/>
      <c r="S20" s="671"/>
      <c r="T20" s="672"/>
      <c r="U20" s="663">
        <v>35310</v>
      </c>
      <c r="V20" s="664"/>
      <c r="W20" s="305" t="s">
        <v>1618</v>
      </c>
      <c r="X20" s="963" t="s">
        <v>1619</v>
      </c>
      <c r="Y20" s="964"/>
      <c r="Z20"/>
      <c r="AA20" s="132"/>
      <c r="AI20"/>
      <c r="AJ20" s="132"/>
      <c r="AK20" s="132"/>
    </row>
    <row r="21" spans="1:60" ht="15.75" customHeight="1" thickTop="1" thickBot="1">
      <c r="A21" s="298" t="s">
        <v>808</v>
      </c>
      <c r="B21" s="299"/>
      <c r="C21" s="299"/>
      <c r="D21" s="299"/>
      <c r="E21" s="300"/>
      <c r="F21" s="307">
        <f>SUM(G11:G19)</f>
        <v>0</v>
      </c>
      <c r="G21" s="199"/>
      <c r="H21"/>
      <c r="I21"/>
      <c r="J21" s="998" t="s">
        <v>1620</v>
      </c>
      <c r="K21" s="999"/>
      <c r="L21" s="1002">
        <v>35340</v>
      </c>
      <c r="M21" s="1003"/>
      <c r="N21" s="329" t="s">
        <v>1621</v>
      </c>
      <c r="O21" s="479">
        <v>195</v>
      </c>
      <c r="P21" s="249"/>
      <c r="Q21"/>
      <c r="R21" s="281"/>
      <c r="S21" s="821" t="s">
        <v>1622</v>
      </c>
      <c r="T21" s="822"/>
      <c r="U21" s="894">
        <v>35320</v>
      </c>
      <c r="V21" s="895"/>
      <c r="W21" s="182" t="s">
        <v>1623</v>
      </c>
      <c r="X21" s="428">
        <v>310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00"/>
      <c r="K22" s="1001"/>
      <c r="L22" s="860">
        <v>35350</v>
      </c>
      <c r="M22" s="861"/>
      <c r="N22" s="425" t="s">
        <v>1624</v>
      </c>
      <c r="O22" s="304">
        <v>735</v>
      </c>
      <c r="P22" s="184"/>
      <c r="Q22"/>
      <c r="R22" s="281"/>
      <c r="Z22"/>
      <c r="AA22" s="132"/>
      <c r="AI22"/>
      <c r="AJ22" s="132"/>
      <c r="AK22" s="132"/>
    </row>
    <row r="23" spans="1:60" ht="15.75" customHeight="1">
      <c r="A23" s="398"/>
      <c r="B23" s="398"/>
      <c r="C23" s="398"/>
      <c r="D23" s="398"/>
      <c r="E23" s="398"/>
      <c r="F23" s="398"/>
      <c r="G23" s="398"/>
      <c r="H23"/>
      <c r="I23"/>
      <c r="J23" s="1004" t="s">
        <v>1625</v>
      </c>
      <c r="K23" s="1005"/>
      <c r="L23" s="860">
        <v>35360</v>
      </c>
      <c r="M23" s="861"/>
      <c r="N23" s="425" t="s">
        <v>1626</v>
      </c>
      <c r="O23" s="304">
        <v>755</v>
      </c>
      <c r="P23" s="184"/>
      <c r="Q23"/>
      <c r="R23" s="281"/>
      <c r="Z23"/>
      <c r="AA23" s="132"/>
      <c r="AI23"/>
      <c r="AJ23" s="132"/>
      <c r="AK23" s="132"/>
    </row>
    <row r="24" spans="1:60" ht="15.75" customHeight="1">
      <c r="A24" s="342"/>
      <c r="B24" s="342"/>
      <c r="C24" s="342"/>
      <c r="D24" s="342"/>
      <c r="E24" s="342"/>
      <c r="F24" s="342"/>
      <c r="G24" s="342"/>
      <c r="H24"/>
      <c r="I24"/>
      <c r="J24" s="1000"/>
      <c r="K24" s="1001"/>
      <c r="L24" s="1031">
        <v>35375</v>
      </c>
      <c r="M24" s="1032"/>
      <c r="N24" s="426" t="s">
        <v>1627</v>
      </c>
      <c r="O24" s="963" t="s">
        <v>1628</v>
      </c>
      <c r="P24" s="964"/>
      <c r="Q24"/>
      <c r="R24" s="281"/>
      <c r="Z24"/>
      <c r="AA24" s="132"/>
      <c r="AI24"/>
      <c r="AJ24" s="132"/>
      <c r="AK24" s="132"/>
    </row>
    <row r="25" spans="1:60" ht="15.75" customHeight="1">
      <c r="H25"/>
      <c r="I25"/>
      <c r="J25" s="1004" t="s">
        <v>1629</v>
      </c>
      <c r="K25" s="1005"/>
      <c r="L25" s="882">
        <v>35380</v>
      </c>
      <c r="M25" s="1013"/>
      <c r="N25" s="338" t="s">
        <v>1630</v>
      </c>
      <c r="O25" s="304">
        <v>410</v>
      </c>
      <c r="P25" s="184"/>
      <c r="Q25"/>
      <c r="R25" s="281"/>
      <c r="S25" s="132"/>
      <c r="T25" s="132"/>
      <c r="U25" s="132"/>
      <c r="V25" s="132"/>
      <c r="W25" s="365"/>
      <c r="X25" s="365"/>
      <c r="Y25" s="365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00"/>
      <c r="K26" s="1001"/>
      <c r="L26" s="860">
        <v>35390</v>
      </c>
      <c r="M26" s="861"/>
      <c r="N26" s="137" t="s">
        <v>1631</v>
      </c>
      <c r="O26" s="308">
        <v>95</v>
      </c>
      <c r="P26" s="184"/>
      <c r="Q26"/>
      <c r="R26" s="281"/>
      <c r="S26" s="132"/>
      <c r="T26" s="132"/>
      <c r="U26" s="132"/>
      <c r="V26" s="132"/>
      <c r="W26" s="366"/>
      <c r="X26" s="365"/>
      <c r="Y26" s="367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04" t="s">
        <v>1632</v>
      </c>
      <c r="K27" s="1005"/>
      <c r="L27" s="860">
        <v>35100</v>
      </c>
      <c r="M27" s="861"/>
      <c r="N27" s="176" t="s">
        <v>1633</v>
      </c>
      <c r="O27" s="308">
        <v>135</v>
      </c>
      <c r="P27" s="167"/>
      <c r="Q27"/>
      <c r="R27" s="281"/>
      <c r="S27" s="95"/>
      <c r="T27" s="95"/>
      <c r="U27" s="95"/>
      <c r="V27" s="95"/>
      <c r="W27" s="353"/>
      <c r="X27" s="369"/>
      <c r="Y27" s="370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00"/>
      <c r="K28" s="1001"/>
      <c r="L28" s="860">
        <v>35110</v>
      </c>
      <c r="M28" s="861"/>
      <c r="N28" s="424" t="s">
        <v>1634</v>
      </c>
      <c r="O28" s="304">
        <v>395</v>
      </c>
      <c r="P28" s="184"/>
      <c r="Q28"/>
      <c r="R28" s="281"/>
      <c r="S28" s="132"/>
      <c r="T28" s="132"/>
      <c r="U28" s="132"/>
      <c r="V28" s="132"/>
      <c r="W28" s="353"/>
      <c r="X28" s="369"/>
      <c r="Y28" s="342"/>
      <c r="Z28"/>
      <c r="AA28" s="132"/>
      <c r="AB28" s="342"/>
      <c r="AC28" s="342"/>
      <c r="AD28" s="342"/>
      <c r="AE28" s="342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17" t="s">
        <v>1635</v>
      </c>
      <c r="K29" s="1018"/>
      <c r="L29" s="894">
        <v>35120</v>
      </c>
      <c r="M29" s="895"/>
      <c r="N29" s="427" t="s">
        <v>1636</v>
      </c>
      <c r="O29" s="428">
        <v>465</v>
      </c>
      <c r="P29" s="171"/>
      <c r="Q29"/>
      <c r="R29" s="281"/>
      <c r="S29" s="132"/>
      <c r="T29" s="132"/>
      <c r="U29" s="132"/>
      <c r="V29" s="132"/>
      <c r="W29" s="353"/>
      <c r="X29" s="369"/>
      <c r="Y29" s="371"/>
      <c r="Z29"/>
      <c r="AA29" s="132"/>
      <c r="AB29" s="342"/>
      <c r="AC29" s="342"/>
      <c r="AD29" s="342"/>
      <c r="AE29" s="342"/>
      <c r="AI29"/>
      <c r="AJ29" s="132"/>
      <c r="AK29" s="117"/>
      <c r="AL29" s="117"/>
      <c r="AM29" s="117"/>
      <c r="AN29" s="132"/>
      <c r="AO29" s="117"/>
      <c r="AP29" s="271"/>
      <c r="AQ29" s="276"/>
      <c r="AR29" s="132"/>
      <c r="AS29" s="132"/>
      <c r="AT29" s="132"/>
      <c r="AU29" s="132"/>
      <c r="AV29" s="132"/>
      <c r="AW29" s="132"/>
      <c r="AX29" s="117"/>
      <c r="AY29" s="271"/>
      <c r="AZ29" s="276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1"/>
      <c r="S30" s="132"/>
      <c r="T30" s="132"/>
      <c r="U30" s="132"/>
      <c r="V30" s="132"/>
      <c r="W30" s="353"/>
      <c r="X30" s="365"/>
      <c r="Y30" s="365"/>
      <c r="Z30"/>
      <c r="AA30" s="132"/>
      <c r="AB30" s="342"/>
      <c r="AC30" s="342"/>
      <c r="AD30" s="342"/>
      <c r="AE30" s="342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1"/>
      <c r="S31" s="132"/>
      <c r="T31" s="132"/>
      <c r="U31" s="132"/>
      <c r="V31" s="132"/>
      <c r="W31" s="353"/>
      <c r="X31" s="365"/>
      <c r="Y31" s="365"/>
      <c r="Z31"/>
      <c r="AA31" s="132"/>
      <c r="AB31" s="342"/>
      <c r="AC31" s="342"/>
      <c r="AD31" s="342"/>
      <c r="AE31" s="342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2"/>
      <c r="X32" s="342"/>
      <c r="Y32" s="342"/>
      <c r="Z32"/>
      <c r="AA32" s="365"/>
      <c r="AB32" s="342"/>
      <c r="AC32" s="342"/>
      <c r="AD32" s="342"/>
      <c r="AE32" s="342"/>
      <c r="AF32" s="342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7"/>
      <c r="O33" s="317"/>
      <c r="P33" s="317"/>
      <c r="Q33"/>
      <c r="R33" s="95"/>
      <c r="S33" s="132"/>
      <c r="T33" s="132"/>
      <c r="U33" s="132"/>
      <c r="V33" s="132"/>
      <c r="W33" s="117"/>
      <c r="X33" s="271"/>
      <c r="Z33"/>
      <c r="AA33" s="368"/>
      <c r="AB33" s="365"/>
      <c r="AC33" s="365"/>
      <c r="AD33" s="365"/>
      <c r="AE33" s="365"/>
      <c r="AF33" s="342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3"/>
      <c r="AB34" s="365"/>
      <c r="AC34" s="365"/>
      <c r="AD34" s="365"/>
      <c r="AE34" s="365"/>
      <c r="AF34" s="342"/>
      <c r="AI34"/>
      <c r="AJ34" s="132"/>
      <c r="AK34" s="117"/>
    </row>
    <row r="35" spans="1:38" ht="15.75" customHeight="1">
      <c r="H35"/>
      <c r="I35"/>
      <c r="J35" s="346"/>
      <c r="K35" s="346"/>
      <c r="L35" s="346"/>
      <c r="M35" s="346"/>
      <c r="N35" s="346"/>
      <c r="O35" s="347"/>
      <c r="P35" s="348"/>
      <c r="Q35"/>
      <c r="R35" s="132"/>
      <c r="Z35"/>
      <c r="AA35" s="342"/>
      <c r="AB35" s="342"/>
      <c r="AC35" s="342"/>
      <c r="AD35" s="342"/>
      <c r="AE35" s="365"/>
      <c r="AF35" s="342"/>
      <c r="AI35"/>
      <c r="AJ35" s="132"/>
      <c r="AK35" s="132"/>
    </row>
    <row r="36" spans="1:38" ht="15.75" customHeight="1">
      <c r="H36"/>
      <c r="I36"/>
      <c r="Q36"/>
      <c r="R36" s="200"/>
      <c r="Z36"/>
      <c r="AA36" s="372"/>
      <c r="AF36" s="342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2"/>
      <c r="AB37" s="132"/>
      <c r="AC37" s="132"/>
      <c r="AD37" s="132"/>
      <c r="AE37" s="132"/>
      <c r="AF37" s="365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2"/>
      <c r="AE38" s="132"/>
      <c r="AF38" s="365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6"/>
      <c r="Z39"/>
      <c r="AA39" s="342"/>
      <c r="AE39" s="95"/>
      <c r="AF39" s="365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Z41" s="281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2" t="s">
        <v>1567</v>
      </c>
      <c r="AG43" s="403"/>
      <c r="AH43" s="407">
        <f>F20</f>
        <v>15890</v>
      </c>
      <c r="AI43" s="132"/>
      <c r="AJ43" s="132"/>
      <c r="AK43" s="132"/>
      <c r="AL43" s="132"/>
    </row>
    <row r="44" spans="1:38" ht="15.75" customHeight="1">
      <c r="A44" s="142" t="s">
        <v>1637</v>
      </c>
      <c r="H44" s="95"/>
      <c r="I44" s="95"/>
      <c r="Q44" s="95"/>
      <c r="R44" s="95"/>
      <c r="Z44" s="95"/>
      <c r="AA44" s="95"/>
      <c r="AF44" s="404" t="s">
        <v>503</v>
      </c>
      <c r="AG44" s="412"/>
      <c r="AH44" s="408">
        <f>SUM(O11:O17,O21:O29,X11:X21,AG11:AG16)</f>
        <v>9245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25135</v>
      </c>
      <c r="AI45" s="95"/>
      <c r="AJ45" s="95"/>
      <c r="AK45" s="95"/>
      <c r="AL45" s="95"/>
    </row>
    <row r="46" spans="1:38" ht="15.75" customHeight="1">
      <c r="A46" s="142" t="s">
        <v>1712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T0eKB/GeAJV7vgdO1WzERi46VbvTpXvPNv0iphveebpyS4VucErLAZ9y+qlHKg+C7tclCxTmhFZlpdyOsZepcA==" saltValue="y2bBdnsgHECsAg72vfNRxA==" spinCount="100000" sheet="1" scenarios="1" formatCells="0" autoFilter="0"/>
  <protectedRanges>
    <protectedRange sqref="AF40:AH40" name="範囲1"/>
    <protectedRange sqref="Y27" name="範囲1_1"/>
  </protectedRanges>
  <mergeCells count="116">
    <mergeCell ref="C11:D11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7:Y19 Y21 Y11 Y13:Y15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7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32">
        <f>表紙!J2</f>
        <v>45992</v>
      </c>
      <c r="J1" s="532"/>
      <c r="K1" s="53" t="s">
        <v>1639</v>
      </c>
    </row>
    <row r="2" spans="1:11" ht="28.5" customHeight="1">
      <c r="A2" s="533" t="s">
        <v>51</v>
      </c>
      <c r="B2" s="534"/>
      <c r="C2" s="534"/>
      <c r="D2" s="534"/>
      <c r="E2" s="535"/>
      <c r="F2" s="536" t="s">
        <v>52</v>
      </c>
      <c r="G2" s="534"/>
      <c r="H2" s="56" t="s">
        <v>53</v>
      </c>
      <c r="I2" s="537" t="s">
        <v>54</v>
      </c>
      <c r="J2" s="534"/>
      <c r="K2" s="538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7">
        <v>1</v>
      </c>
      <c r="B4" s="468" t="s">
        <v>65</v>
      </c>
      <c r="C4" s="469"/>
      <c r="D4" s="470" t="s">
        <v>66</v>
      </c>
      <c r="E4" s="471" t="s">
        <v>67</v>
      </c>
      <c r="F4" s="472" t="s">
        <v>68</v>
      </c>
      <c r="G4" s="473" t="s">
        <v>69</v>
      </c>
      <c r="H4" s="474"/>
      <c r="I4" s="475"/>
      <c r="J4" s="476"/>
      <c r="K4" s="477" t="s">
        <v>1730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4"/>
      <c r="K5" s="73" t="s">
        <v>1731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4"/>
      <c r="K6" s="73" t="s">
        <v>1696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4"/>
      <c r="K7" s="73" t="s">
        <v>1732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4"/>
      <c r="K8" s="73" t="s">
        <v>1679</v>
      </c>
    </row>
    <row r="9" spans="1:11" ht="14.5">
      <c r="A9" s="79">
        <v>2</v>
      </c>
      <c r="B9" s="80" t="s">
        <v>78</v>
      </c>
      <c r="C9" s="74">
        <v>45658</v>
      </c>
      <c r="D9" s="75" t="s">
        <v>80</v>
      </c>
      <c r="E9" s="76" t="s">
        <v>1681</v>
      </c>
      <c r="F9" s="77" t="s">
        <v>1682</v>
      </c>
      <c r="G9" s="70" t="s">
        <v>1683</v>
      </c>
      <c r="H9" s="85"/>
      <c r="I9" s="457"/>
      <c r="J9" s="444"/>
      <c r="K9" s="78" t="s">
        <v>1684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1703</v>
      </c>
      <c r="F10" s="77">
        <v>57100</v>
      </c>
      <c r="G10" s="444" t="s">
        <v>1704</v>
      </c>
      <c r="H10" s="85"/>
      <c r="I10" s="457"/>
      <c r="J10" s="444"/>
      <c r="K10" s="481" t="s">
        <v>1706</v>
      </c>
    </row>
    <row r="11" spans="1:11" ht="14.5">
      <c r="A11" s="79">
        <v>2</v>
      </c>
      <c r="B11" s="80" t="s">
        <v>78</v>
      </c>
      <c r="C11" s="74">
        <v>45809</v>
      </c>
      <c r="D11" s="75" t="s">
        <v>80</v>
      </c>
      <c r="E11" s="76" t="s">
        <v>1703</v>
      </c>
      <c r="F11" s="77">
        <v>57110</v>
      </c>
      <c r="G11" s="444" t="s">
        <v>1705</v>
      </c>
      <c r="H11" s="85"/>
      <c r="I11" s="457"/>
      <c r="J11" s="444"/>
      <c r="K11" s="481" t="s">
        <v>1706</v>
      </c>
    </row>
    <row r="12" spans="1:11" ht="14.5">
      <c r="A12" s="79">
        <v>3</v>
      </c>
      <c r="B12" s="80" t="s">
        <v>1734</v>
      </c>
      <c r="C12" s="74">
        <v>45992</v>
      </c>
      <c r="D12" s="75" t="s">
        <v>1735</v>
      </c>
      <c r="E12" s="76" t="s">
        <v>1736</v>
      </c>
      <c r="F12" s="77"/>
      <c r="G12" s="444"/>
      <c r="H12" s="85"/>
      <c r="I12" s="457">
        <v>52025</v>
      </c>
      <c r="J12" s="444" t="s">
        <v>1737</v>
      </c>
      <c r="K12" s="481" t="s">
        <v>1738</v>
      </c>
    </row>
    <row r="13" spans="1:11" ht="14.5">
      <c r="A13" s="79">
        <v>4</v>
      </c>
      <c r="B13" s="80" t="s">
        <v>81</v>
      </c>
      <c r="C13" s="74">
        <v>45717</v>
      </c>
      <c r="D13" s="75" t="s">
        <v>80</v>
      </c>
      <c r="E13" s="76" t="s">
        <v>1692</v>
      </c>
      <c r="F13" s="77" t="s">
        <v>1693</v>
      </c>
      <c r="G13" s="70" t="s">
        <v>1694</v>
      </c>
      <c r="H13" s="85" t="s">
        <v>79</v>
      </c>
      <c r="I13" s="72"/>
      <c r="J13" s="444"/>
      <c r="K13" s="78" t="s">
        <v>1695</v>
      </c>
    </row>
    <row r="14" spans="1:11" ht="14.5">
      <c r="A14" s="79">
        <v>4</v>
      </c>
      <c r="B14" s="80" t="s">
        <v>81</v>
      </c>
      <c r="C14" s="74">
        <v>45992</v>
      </c>
      <c r="D14" s="75" t="s">
        <v>80</v>
      </c>
      <c r="E14" s="76" t="s">
        <v>1740</v>
      </c>
      <c r="F14" s="77" t="s">
        <v>1741</v>
      </c>
      <c r="G14" s="70" t="s">
        <v>1742</v>
      </c>
      <c r="H14" s="85" t="s">
        <v>79</v>
      </c>
      <c r="I14" s="72"/>
      <c r="J14" s="444"/>
      <c r="K14" s="78" t="s">
        <v>1695</v>
      </c>
    </row>
    <row r="15" spans="1:11" ht="14.5">
      <c r="A15" s="79">
        <v>5</v>
      </c>
      <c r="B15" s="80" t="s">
        <v>82</v>
      </c>
      <c r="C15" s="81"/>
      <c r="D15" s="82"/>
      <c r="E15" s="83"/>
      <c r="F15" s="77"/>
      <c r="G15" s="84"/>
      <c r="H15" s="85"/>
      <c r="I15" s="77"/>
      <c r="J15" s="445"/>
      <c r="K15" s="78"/>
    </row>
    <row r="16" spans="1:11" ht="14.5">
      <c r="A16" s="79">
        <v>6</v>
      </c>
      <c r="B16" s="86" t="s">
        <v>83</v>
      </c>
      <c r="C16" s="81">
        <v>45809</v>
      </c>
      <c r="D16" s="82" t="s">
        <v>80</v>
      </c>
      <c r="E16" s="83" t="s">
        <v>1698</v>
      </c>
      <c r="F16" s="77" t="s">
        <v>1699</v>
      </c>
      <c r="G16" s="84" t="s">
        <v>1700</v>
      </c>
      <c r="H16" s="85"/>
      <c r="I16" s="77"/>
      <c r="J16" s="445"/>
      <c r="K16" s="78" t="s">
        <v>1701</v>
      </c>
    </row>
    <row r="17" spans="1:11" ht="14.5">
      <c r="A17" s="79">
        <v>6</v>
      </c>
      <c r="B17" s="86" t="s">
        <v>83</v>
      </c>
      <c r="C17" s="81">
        <v>45809</v>
      </c>
      <c r="D17" s="82" t="s">
        <v>80</v>
      </c>
      <c r="E17" s="83" t="s">
        <v>1708</v>
      </c>
      <c r="F17" s="77" t="s">
        <v>1709</v>
      </c>
      <c r="G17" s="84" t="s">
        <v>1710</v>
      </c>
      <c r="H17" s="85"/>
      <c r="I17" s="77"/>
      <c r="J17" s="445"/>
      <c r="K17" s="78" t="s">
        <v>1711</v>
      </c>
    </row>
    <row r="18" spans="1:11" ht="14.5">
      <c r="A18" s="79">
        <v>6</v>
      </c>
      <c r="B18" s="86" t="s">
        <v>83</v>
      </c>
      <c r="C18" s="81">
        <v>45962</v>
      </c>
      <c r="D18" s="82" t="s">
        <v>1724</v>
      </c>
      <c r="E18" s="83" t="s">
        <v>1708</v>
      </c>
      <c r="F18" s="77" t="s">
        <v>1725</v>
      </c>
      <c r="G18" s="84" t="s">
        <v>1726</v>
      </c>
      <c r="H18" s="85"/>
      <c r="I18" s="77"/>
      <c r="J18" s="445" t="s">
        <v>1727</v>
      </c>
      <c r="K18" s="78" t="s">
        <v>1728</v>
      </c>
    </row>
    <row r="19" spans="1:11" ht="14.5">
      <c r="A19" s="79">
        <v>6</v>
      </c>
      <c r="B19" s="86" t="s">
        <v>83</v>
      </c>
      <c r="C19" s="81">
        <v>45931</v>
      </c>
      <c r="D19" s="82" t="s">
        <v>80</v>
      </c>
      <c r="E19" s="83" t="s">
        <v>1718</v>
      </c>
      <c r="F19" s="77" t="s">
        <v>1719</v>
      </c>
      <c r="G19" s="84" t="s">
        <v>1720</v>
      </c>
      <c r="H19" s="85"/>
      <c r="I19" s="77"/>
      <c r="J19" s="445"/>
      <c r="K19" s="78" t="s">
        <v>1721</v>
      </c>
    </row>
    <row r="20" spans="1:11" ht="14.5">
      <c r="A20" s="79">
        <v>7</v>
      </c>
      <c r="B20" s="86" t="s">
        <v>84</v>
      </c>
      <c r="C20" s="81"/>
      <c r="D20" s="82"/>
      <c r="E20" s="83"/>
      <c r="F20" s="77"/>
      <c r="G20" s="84"/>
      <c r="H20" s="85" t="s">
        <v>79</v>
      </c>
      <c r="I20" s="77"/>
      <c r="J20" s="445"/>
      <c r="K20" s="78"/>
    </row>
    <row r="21" spans="1:11" ht="14.5">
      <c r="A21" s="79">
        <v>8</v>
      </c>
      <c r="B21" s="387" t="s">
        <v>85</v>
      </c>
      <c r="C21" s="81">
        <v>45689</v>
      </c>
      <c r="D21" s="82" t="s">
        <v>80</v>
      </c>
      <c r="E21" s="83" t="s">
        <v>1687</v>
      </c>
      <c r="F21" s="77" t="s">
        <v>1688</v>
      </c>
      <c r="G21" s="84" t="s">
        <v>1689</v>
      </c>
      <c r="H21" s="85" t="s">
        <v>86</v>
      </c>
      <c r="I21" s="77"/>
      <c r="J21" s="445"/>
      <c r="K21" s="481" t="s">
        <v>1690</v>
      </c>
    </row>
    <row r="22" spans="1:11" ht="14.5">
      <c r="A22" s="79">
        <v>8</v>
      </c>
      <c r="B22" s="387" t="s">
        <v>85</v>
      </c>
      <c r="C22" s="81">
        <v>45931</v>
      </c>
      <c r="D22" s="82" t="s">
        <v>80</v>
      </c>
      <c r="E22" s="83" t="s">
        <v>1714</v>
      </c>
      <c r="F22" s="77" t="s">
        <v>1715</v>
      </c>
      <c r="G22" s="84" t="s">
        <v>1716</v>
      </c>
      <c r="H22" s="85" t="s">
        <v>86</v>
      </c>
      <c r="I22" s="77"/>
      <c r="J22" s="445"/>
      <c r="K22" s="481" t="s">
        <v>1722</v>
      </c>
    </row>
    <row r="23" spans="1:11" ht="14.5">
      <c r="A23" s="79">
        <v>9</v>
      </c>
      <c r="B23" s="80" t="s">
        <v>87</v>
      </c>
      <c r="C23" s="87"/>
      <c r="D23" s="88"/>
      <c r="E23" s="89"/>
      <c r="F23" s="90"/>
      <c r="G23" s="91"/>
      <c r="H23" s="92" t="s">
        <v>79</v>
      </c>
      <c r="I23" s="90"/>
      <c r="J23" s="446"/>
      <c r="K23" s="93"/>
    </row>
    <row r="24" spans="1:11" ht="14.5">
      <c r="A24" s="79">
        <v>10</v>
      </c>
      <c r="B24" s="86" t="s">
        <v>88</v>
      </c>
      <c r="C24" s="81"/>
      <c r="D24" s="82"/>
      <c r="E24" s="83"/>
      <c r="F24" s="77"/>
      <c r="G24" s="84"/>
      <c r="H24" s="85"/>
      <c r="I24" s="77"/>
      <c r="J24" s="445"/>
      <c r="K24" s="481"/>
    </row>
    <row r="25" spans="1:11" ht="14.4" customHeight="1" thickBot="1">
      <c r="A25" s="431">
        <v>11</v>
      </c>
      <c r="B25" s="432" t="s">
        <v>89</v>
      </c>
      <c r="C25" s="433"/>
      <c r="D25" s="434"/>
      <c r="E25" s="435"/>
      <c r="F25" s="458"/>
      <c r="G25" s="436"/>
      <c r="H25" s="437"/>
      <c r="I25" s="438"/>
      <c r="J25" s="486"/>
      <c r="K25" s="439"/>
    </row>
    <row r="26" spans="1:11" ht="14.4" customHeight="1">
      <c r="A26" s="55"/>
      <c r="B26" s="309"/>
      <c r="C26" s="310"/>
      <c r="D26" s="55"/>
      <c r="F26" s="311"/>
      <c r="G26"/>
      <c r="H26" s="312"/>
      <c r="I26" s="313"/>
      <c r="J26"/>
    </row>
    <row r="27" spans="1:11">
      <c r="D27" s="53" t="s">
        <v>90</v>
      </c>
    </row>
  </sheetData>
  <sheetProtection algorithmName="SHA-512" hashValue="noejhhV4e5vTSc1/NGXLuWZfs6uk7L5Y1kIcuXjqZQw5U9NzqwvJ4ob9cULeXIS7waQMW/6DA1Lgf7tComaoGQ==" saltValue="TpsN7TKqh366X3NiF+tQ0A==" spinCount="100000" sheet="1" scenarios="1" formatCells="0" autoFilter="0"/>
  <autoFilter ref="A3:K25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20" location="'7.旭川・富良野・名寄・士別地区'!A1" display="'7.旭川・富良野・名寄・士別地区'!A1" xr:uid="{E34AA73A-3CDB-4430-9B7E-36FFEF29149C}"/>
    <hyperlink ref="B25" location="'11.帯広・十勝地区'!A1" display="'11.帯広・十勝地区'!A1" xr:uid="{59C173F9-D9A4-451D-A827-9E07336E4136}"/>
    <hyperlink ref="B23" location="'9.北見・網走・紋別地区'!A1" display="北見・網走・紋別地区" xr:uid="{41004D6C-524F-4639-B09E-4E4CD3D30580}"/>
    <hyperlink ref="B15" location="'5.函館・森・松前地区'!A1" display="函館・森・松前地区" xr:uid="{DC83886B-F776-4F1C-B1B1-BC13CF74A2EE}"/>
    <hyperlink ref="B24" location="'10.釧路・根室地区'!A1" display="'10.釧路・根室地区'!A1" xr:uid="{70FB7DBB-18A4-4839-8646-34ADFA596608}"/>
    <hyperlink ref="B9" location="'2.千歳・苫小牧・室蘭・日高地区'!A1" display="千歳・苫小牧・室蘭・日高地区" xr:uid="{263AF2DE-5618-475B-A9E1-B1E768D69E6E}"/>
    <hyperlink ref="B21" location="'8.留萌・稚内・宗谷地区'!A1" display="'8.留萌・稚内・宗谷地区'!A1" xr:uid="{A15BE078-891C-450D-9450-9175AA25A6AC}"/>
    <hyperlink ref="B13" location="'4.長万部・八雲・桧山地区'!A1" display="長万部・八雲・桧山地区" xr:uid="{70B3EF58-D83B-446A-B314-E2B1A36E38F7}"/>
    <hyperlink ref="B10" location="'2.千歳・苫小牧・室蘭・日高地区'!A1" display="千歳・苫小牧・室蘭・日高地区" xr:uid="{BA89CE62-2C96-4A83-9C62-7457010D0570}"/>
    <hyperlink ref="B11" location="'2.千歳・苫小牧・室蘭・日高地区'!A1" display="千歳・苫小牧・室蘭・日高地区" xr:uid="{B7142EF0-F9F1-4D03-B1C5-8C4E9A7218B3}"/>
    <hyperlink ref="B22" location="'8.留萌・稚内・宗谷地区'!A1" display="'8.留萌・稚内・宗谷地区'!A1" xr:uid="{6B9C4B8A-40C0-4F1F-9534-3DBFCD43666B}"/>
    <hyperlink ref="B12" location="'3.小樽・岩内・倶知安地区'!A1" display="小樽・岩内・倶知安地区" xr:uid="{6075B423-E0E4-4A8D-8A00-7C2368FEC70F}"/>
    <hyperlink ref="B14" location="'4.長万部・八雲・桧山地区'!A1" display="長万部・八雲・桧山地区" xr:uid="{1FF17E4D-6392-4DFE-AE42-C715EBBF988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8" ht="18" customHeight="1">
      <c r="A2" s="619">
        <v>1</v>
      </c>
      <c r="B2" s="620"/>
      <c r="C2" s="621" t="s">
        <v>91</v>
      </c>
      <c r="D2" s="622"/>
      <c r="E2" s="622"/>
      <c r="F2" s="622"/>
      <c r="G2" s="622"/>
      <c r="H2" s="94"/>
      <c r="J2" s="623">
        <v>45992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K2" s="95"/>
      <c r="AL2" s="95"/>
    </row>
    <row r="3" spans="1:38" ht="4.25" customHeight="1" thickBot="1">
      <c r="H3" s="53">
        <v>201</v>
      </c>
      <c r="Z3" s="99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98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5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SUM(G11:G36,P11:P34,Y11:Y37,AH11:AH35)</f>
        <v>0</v>
      </c>
      <c r="H7" s="591"/>
      <c r="I7" s="591"/>
      <c r="J7" s="591"/>
      <c r="K7" s="592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  <c r="AK8" s="3"/>
      <c r="AL8" s="3"/>
    </row>
    <row r="9" spans="1:38" ht="15.65" customHeight="1" thickBot="1">
      <c r="A9" s="400" t="s">
        <v>109</v>
      </c>
      <c r="B9" s="401"/>
      <c r="C9" s="401"/>
      <c r="D9" s="401"/>
      <c r="E9" s="401"/>
      <c r="F9" s="401"/>
      <c r="G9" s="401"/>
      <c r="I9" s="118"/>
      <c r="J9" s="118"/>
      <c r="K9" s="118"/>
    </row>
    <row r="10" spans="1:38" ht="15.75" customHeight="1">
      <c r="A10" s="584" t="s">
        <v>110</v>
      </c>
      <c r="B10" s="585"/>
      <c r="C10" s="586" t="s">
        <v>111</v>
      </c>
      <c r="D10" s="585"/>
      <c r="E10" s="315" t="s">
        <v>112</v>
      </c>
      <c r="F10" s="119" t="s">
        <v>113</v>
      </c>
      <c r="G10" s="120" t="s">
        <v>114</v>
      </c>
      <c r="I10" s="118"/>
      <c r="J10" s="584" t="s">
        <v>110</v>
      </c>
      <c r="K10" s="585"/>
      <c r="L10" s="586" t="s">
        <v>111</v>
      </c>
      <c r="M10" s="585"/>
      <c r="N10" s="315" t="s">
        <v>112</v>
      </c>
      <c r="O10" s="119" t="s">
        <v>113</v>
      </c>
      <c r="P10" s="120" t="s">
        <v>114</v>
      </c>
      <c r="S10" s="584" t="s">
        <v>110</v>
      </c>
      <c r="T10" s="585"/>
      <c r="U10" s="586" t="s">
        <v>111</v>
      </c>
      <c r="V10" s="585"/>
      <c r="W10" s="459" t="s">
        <v>112</v>
      </c>
      <c r="X10" s="119" t="s">
        <v>113</v>
      </c>
      <c r="Y10" s="120" t="s">
        <v>114</v>
      </c>
      <c r="Z10" s="121"/>
      <c r="AB10" s="584" t="s">
        <v>110</v>
      </c>
      <c r="AC10" s="585"/>
      <c r="AD10" s="586" t="s">
        <v>111</v>
      </c>
      <c r="AE10" s="585"/>
      <c r="AF10" s="315" t="s">
        <v>112</v>
      </c>
      <c r="AG10" s="119" t="s">
        <v>113</v>
      </c>
      <c r="AH10" s="120" t="s">
        <v>114</v>
      </c>
    </row>
    <row r="11" spans="1:38" ht="15.75" customHeight="1">
      <c r="A11" s="609" t="s">
        <v>115</v>
      </c>
      <c r="B11" s="634"/>
      <c r="C11" s="611">
        <v>1010</v>
      </c>
      <c r="D11" s="614"/>
      <c r="E11" s="320" t="s">
        <v>116</v>
      </c>
      <c r="F11" s="239">
        <v>4190</v>
      </c>
      <c r="G11" s="124"/>
      <c r="H11" s="125" t="s">
        <v>117</v>
      </c>
      <c r="J11" s="609" t="s">
        <v>118</v>
      </c>
      <c r="K11" s="613"/>
      <c r="L11" s="611">
        <v>3020</v>
      </c>
      <c r="M11" s="614"/>
      <c r="N11" s="329" t="s">
        <v>119</v>
      </c>
      <c r="O11" s="239">
        <v>2960</v>
      </c>
      <c r="P11" s="127"/>
      <c r="Q11" s="125" t="s">
        <v>120</v>
      </c>
      <c r="S11" s="635" t="s">
        <v>115</v>
      </c>
      <c r="T11" s="636"/>
      <c r="U11" s="554">
        <v>4110</v>
      </c>
      <c r="V11" s="558"/>
      <c r="W11" s="323" t="s">
        <v>284</v>
      </c>
      <c r="X11" s="239">
        <v>3260</v>
      </c>
      <c r="Y11" s="128"/>
      <c r="Z11" s="129" t="s">
        <v>122</v>
      </c>
      <c r="AA11" s="130"/>
      <c r="AB11" s="609" t="s">
        <v>115</v>
      </c>
      <c r="AC11" s="610"/>
      <c r="AD11" s="611">
        <v>7015</v>
      </c>
      <c r="AE11" s="612"/>
      <c r="AF11" s="329" t="s">
        <v>123</v>
      </c>
      <c r="AG11" s="239">
        <v>2440</v>
      </c>
      <c r="AH11" s="127"/>
      <c r="AI11" s="132" t="s">
        <v>124</v>
      </c>
    </row>
    <row r="12" spans="1:38" ht="15.75" customHeight="1">
      <c r="A12" s="556" t="s">
        <v>125</v>
      </c>
      <c r="B12" s="557"/>
      <c r="C12" s="541">
        <v>1020</v>
      </c>
      <c r="D12" s="542"/>
      <c r="E12" s="176" t="s">
        <v>126</v>
      </c>
      <c r="F12" s="239">
        <v>6800</v>
      </c>
      <c r="G12" s="127"/>
      <c r="H12" s="125" t="s">
        <v>127</v>
      </c>
      <c r="J12" s="556" t="s">
        <v>128</v>
      </c>
      <c r="K12" s="557"/>
      <c r="L12" s="541">
        <v>3030</v>
      </c>
      <c r="M12" s="542"/>
      <c r="N12" s="176" t="s">
        <v>129</v>
      </c>
      <c r="O12" s="232">
        <v>2820</v>
      </c>
      <c r="P12" s="127"/>
      <c r="Q12" s="125" t="s">
        <v>130</v>
      </c>
      <c r="S12" s="556" t="s">
        <v>283</v>
      </c>
      <c r="T12" s="557"/>
      <c r="U12" s="541">
        <v>4120</v>
      </c>
      <c r="V12" s="542"/>
      <c r="W12" s="176" t="s">
        <v>292</v>
      </c>
      <c r="X12" s="232">
        <v>4350</v>
      </c>
      <c r="Y12" s="127"/>
      <c r="Z12" s="129" t="s">
        <v>133</v>
      </c>
      <c r="AA12" s="130"/>
      <c r="AB12" s="556" t="s">
        <v>134</v>
      </c>
      <c r="AC12" s="557"/>
      <c r="AD12" s="541">
        <v>7030</v>
      </c>
      <c r="AE12" s="553"/>
      <c r="AF12" s="176" t="s">
        <v>135</v>
      </c>
      <c r="AG12" s="232">
        <v>5120</v>
      </c>
      <c r="AH12" s="127"/>
      <c r="AI12" s="132" t="s">
        <v>136</v>
      </c>
    </row>
    <row r="13" spans="1:38" ht="15.75" customHeight="1">
      <c r="A13" s="556"/>
      <c r="B13" s="557"/>
      <c r="C13" s="617">
        <v>1025</v>
      </c>
      <c r="D13" s="618"/>
      <c r="E13" s="358" t="s">
        <v>137</v>
      </c>
      <c r="F13" s="566" t="s">
        <v>138</v>
      </c>
      <c r="G13" s="567"/>
      <c r="H13" s="125"/>
      <c r="J13" s="556"/>
      <c r="K13" s="557"/>
      <c r="L13" s="541">
        <v>3040</v>
      </c>
      <c r="M13" s="542"/>
      <c r="N13" s="176" t="s">
        <v>139</v>
      </c>
      <c r="O13" s="232">
        <v>2850</v>
      </c>
      <c r="P13" s="127"/>
      <c r="Q13" s="125" t="s">
        <v>140</v>
      </c>
      <c r="S13" s="556"/>
      <c r="T13" s="557"/>
      <c r="U13" s="541">
        <v>4130</v>
      </c>
      <c r="V13" s="542"/>
      <c r="W13" s="176" t="s">
        <v>302</v>
      </c>
      <c r="X13" s="232">
        <v>1080</v>
      </c>
      <c r="Y13" s="127"/>
      <c r="Z13" s="129" t="s">
        <v>142</v>
      </c>
      <c r="AA13" s="130"/>
      <c r="AB13" s="556"/>
      <c r="AC13" s="557"/>
      <c r="AD13" s="541">
        <v>7040</v>
      </c>
      <c r="AE13" s="553"/>
      <c r="AF13" s="176" t="s">
        <v>143</v>
      </c>
      <c r="AG13" s="232">
        <v>4950</v>
      </c>
      <c r="AH13" s="127"/>
      <c r="AI13" s="132" t="s">
        <v>144</v>
      </c>
    </row>
    <row r="14" spans="1:38" ht="15.75" customHeight="1">
      <c r="A14" s="556"/>
      <c r="B14" s="557"/>
      <c r="C14" s="541">
        <v>1040</v>
      </c>
      <c r="D14" s="542"/>
      <c r="E14" s="176" t="s">
        <v>145</v>
      </c>
      <c r="F14" s="239">
        <v>2220</v>
      </c>
      <c r="G14" s="127"/>
      <c r="H14" s="125" t="s">
        <v>146</v>
      </c>
      <c r="J14" s="556"/>
      <c r="K14" s="557"/>
      <c r="L14" s="541">
        <v>3041</v>
      </c>
      <c r="M14" s="542"/>
      <c r="N14" s="176" t="s">
        <v>147</v>
      </c>
      <c r="O14" s="232">
        <v>1860</v>
      </c>
      <c r="P14" s="127"/>
      <c r="Q14" s="125" t="s">
        <v>148</v>
      </c>
      <c r="S14" s="539" t="s">
        <v>165</v>
      </c>
      <c r="T14" s="552"/>
      <c r="U14" s="541">
        <v>4140</v>
      </c>
      <c r="V14" s="542"/>
      <c r="W14" s="176" t="s">
        <v>310</v>
      </c>
      <c r="X14" s="232">
        <v>5640</v>
      </c>
      <c r="Y14" s="127"/>
      <c r="Z14" s="129" t="s">
        <v>150</v>
      </c>
      <c r="AA14" s="130"/>
      <c r="AB14" s="556"/>
      <c r="AC14" s="557"/>
      <c r="AD14" s="541">
        <v>7050</v>
      </c>
      <c r="AE14" s="553"/>
      <c r="AF14" s="176" t="s">
        <v>151</v>
      </c>
      <c r="AG14" s="232">
        <v>4990</v>
      </c>
      <c r="AH14" s="127"/>
      <c r="AI14" s="132" t="s">
        <v>152</v>
      </c>
    </row>
    <row r="15" spans="1:38" ht="15.75" customHeight="1">
      <c r="A15" s="556"/>
      <c r="B15" s="557"/>
      <c r="C15" s="541">
        <v>1070</v>
      </c>
      <c r="D15" s="542"/>
      <c r="E15" s="176" t="s">
        <v>153</v>
      </c>
      <c r="F15" s="232">
        <v>1930</v>
      </c>
      <c r="G15" s="127"/>
      <c r="H15" s="125" t="s">
        <v>154</v>
      </c>
      <c r="J15" s="556"/>
      <c r="K15" s="557"/>
      <c r="L15" s="541">
        <v>3050</v>
      </c>
      <c r="M15" s="542"/>
      <c r="N15" s="176" t="s">
        <v>155</v>
      </c>
      <c r="O15" s="232">
        <v>4080</v>
      </c>
      <c r="P15" s="127"/>
      <c r="Q15" s="125" t="s">
        <v>156</v>
      </c>
      <c r="S15" s="549">
        <f>SUM(X11:X15)</f>
        <v>14950</v>
      </c>
      <c r="T15" s="550"/>
      <c r="U15" s="637">
        <v>57060</v>
      </c>
      <c r="V15" s="638"/>
      <c r="W15" s="460" t="s">
        <v>1645</v>
      </c>
      <c r="X15" s="241">
        <v>620</v>
      </c>
      <c r="Y15" s="461"/>
      <c r="Z15" s="129" t="s">
        <v>158</v>
      </c>
      <c r="AA15" s="130"/>
      <c r="AB15" s="556"/>
      <c r="AC15" s="557"/>
      <c r="AD15" s="541">
        <v>7070</v>
      </c>
      <c r="AE15" s="553"/>
      <c r="AF15" s="176" t="s">
        <v>159</v>
      </c>
      <c r="AG15" s="232">
        <v>2390</v>
      </c>
      <c r="AH15" s="127"/>
      <c r="AI15" s="132" t="s">
        <v>160</v>
      </c>
    </row>
    <row r="16" spans="1:38" ht="15.75" customHeight="1">
      <c r="A16" s="556"/>
      <c r="B16" s="557"/>
      <c r="C16" s="541">
        <v>1080</v>
      </c>
      <c r="D16" s="542"/>
      <c r="E16" s="176" t="s">
        <v>161</v>
      </c>
      <c r="F16" s="232">
        <v>3830</v>
      </c>
      <c r="G16" s="127"/>
      <c r="H16" s="125" t="s">
        <v>162</v>
      </c>
      <c r="J16" s="556"/>
      <c r="K16" s="557"/>
      <c r="L16" s="541">
        <v>3060</v>
      </c>
      <c r="M16" s="542"/>
      <c r="N16" s="176" t="s">
        <v>163</v>
      </c>
      <c r="O16" s="232">
        <v>2700</v>
      </c>
      <c r="P16" s="127"/>
      <c r="Q16" s="125" t="s">
        <v>164</v>
      </c>
      <c r="S16" s="615"/>
      <c r="T16" s="616"/>
      <c r="U16" s="554">
        <v>5020</v>
      </c>
      <c r="V16" s="558"/>
      <c r="W16" s="323" t="s">
        <v>121</v>
      </c>
      <c r="X16" s="239">
        <v>2020</v>
      </c>
      <c r="Y16" s="128"/>
      <c r="Z16" s="129" t="s">
        <v>167</v>
      </c>
      <c r="AA16" s="130"/>
      <c r="AB16" s="556"/>
      <c r="AC16" s="557"/>
      <c r="AD16" s="541">
        <v>7080</v>
      </c>
      <c r="AE16" s="553"/>
      <c r="AF16" s="176" t="s">
        <v>168</v>
      </c>
      <c r="AG16" s="232">
        <v>4710</v>
      </c>
      <c r="AH16" s="127"/>
      <c r="AI16" s="132" t="s">
        <v>169</v>
      </c>
    </row>
    <row r="17" spans="1:39" ht="15.75" customHeight="1">
      <c r="A17" s="556"/>
      <c r="B17" s="557"/>
      <c r="C17" s="541">
        <v>1090</v>
      </c>
      <c r="D17" s="542"/>
      <c r="E17" s="176" t="s">
        <v>170</v>
      </c>
      <c r="F17" s="232">
        <v>2920</v>
      </c>
      <c r="G17" s="127"/>
      <c r="H17" s="125" t="s">
        <v>171</v>
      </c>
      <c r="J17" s="539" t="s">
        <v>165</v>
      </c>
      <c r="K17" s="552"/>
      <c r="L17" s="541">
        <v>3070</v>
      </c>
      <c r="M17" s="542"/>
      <c r="N17" s="176" t="s">
        <v>172</v>
      </c>
      <c r="O17" s="232">
        <v>3040</v>
      </c>
      <c r="P17" s="127"/>
      <c r="Q17" s="125" t="s">
        <v>173</v>
      </c>
      <c r="S17" s="556" t="s">
        <v>131</v>
      </c>
      <c r="T17" s="557"/>
      <c r="U17" s="541">
        <v>5030</v>
      </c>
      <c r="V17" s="542"/>
      <c r="W17" s="176" t="s">
        <v>132</v>
      </c>
      <c r="X17" s="232">
        <v>1380</v>
      </c>
      <c r="Y17" s="127"/>
      <c r="Z17" s="129" t="s">
        <v>175</v>
      </c>
      <c r="AA17" s="130"/>
      <c r="AB17" s="556"/>
      <c r="AC17" s="557"/>
      <c r="AD17" s="564">
        <v>7085</v>
      </c>
      <c r="AE17" s="577"/>
      <c r="AF17" s="360" t="s">
        <v>176</v>
      </c>
      <c r="AG17" s="566" t="s">
        <v>177</v>
      </c>
      <c r="AH17" s="567"/>
      <c r="AI17" s="132"/>
    </row>
    <row r="18" spans="1:39" ht="15.75" customHeight="1">
      <c r="A18" s="556"/>
      <c r="B18" s="557"/>
      <c r="C18" s="541">
        <v>1100</v>
      </c>
      <c r="D18" s="542"/>
      <c r="E18" s="176" t="s">
        <v>178</v>
      </c>
      <c r="F18" s="232">
        <v>2290</v>
      </c>
      <c r="G18" s="127"/>
      <c r="H18" s="125" t="s">
        <v>179</v>
      </c>
      <c r="J18" s="549">
        <f>SUM(O11:O18)</f>
        <v>20530</v>
      </c>
      <c r="K18" s="576"/>
      <c r="L18" s="547">
        <v>3080</v>
      </c>
      <c r="M18" s="551"/>
      <c r="N18" s="182" t="s">
        <v>180</v>
      </c>
      <c r="O18" s="363">
        <v>220</v>
      </c>
      <c r="P18" s="364"/>
      <c r="Q18" s="125" t="s">
        <v>181</v>
      </c>
      <c r="S18" s="556"/>
      <c r="T18" s="557"/>
      <c r="U18" s="541">
        <v>5040</v>
      </c>
      <c r="V18" s="542"/>
      <c r="W18" s="176" t="s">
        <v>141</v>
      </c>
      <c r="X18" s="232">
        <v>3400</v>
      </c>
      <c r="Y18" s="127"/>
      <c r="Z18" s="129" t="s">
        <v>184</v>
      </c>
      <c r="AA18" s="130"/>
      <c r="AB18" s="556"/>
      <c r="AC18" s="557"/>
      <c r="AD18" s="564">
        <v>7090</v>
      </c>
      <c r="AE18" s="577"/>
      <c r="AF18" s="360" t="s">
        <v>185</v>
      </c>
      <c r="AG18" s="566" t="s">
        <v>177</v>
      </c>
      <c r="AH18" s="567"/>
      <c r="AI18" s="132"/>
    </row>
    <row r="19" spans="1:39" ht="15.75" customHeight="1">
      <c r="A19" s="556"/>
      <c r="B19" s="557"/>
      <c r="C19" s="541">
        <v>1110</v>
      </c>
      <c r="D19" s="542"/>
      <c r="E19" s="176" t="s">
        <v>186</v>
      </c>
      <c r="F19" s="232">
        <v>2330</v>
      </c>
      <c r="G19" s="127"/>
      <c r="H19" s="125" t="s">
        <v>187</v>
      </c>
      <c r="J19" s="570" t="s">
        <v>188</v>
      </c>
      <c r="K19" s="571"/>
      <c r="L19" s="554">
        <v>4010</v>
      </c>
      <c r="M19" s="558"/>
      <c r="N19" s="323" t="s">
        <v>189</v>
      </c>
      <c r="O19" s="239">
        <v>3270</v>
      </c>
      <c r="P19" s="128"/>
      <c r="Q19" s="125" t="s">
        <v>190</v>
      </c>
      <c r="S19" s="556"/>
      <c r="T19" s="557"/>
      <c r="U19" s="541">
        <v>5050</v>
      </c>
      <c r="V19" s="542"/>
      <c r="W19" s="176" t="s">
        <v>149</v>
      </c>
      <c r="X19" s="232">
        <v>2340</v>
      </c>
      <c r="Y19" s="127"/>
      <c r="Z19" s="129" t="s">
        <v>192</v>
      </c>
      <c r="AA19" s="130"/>
      <c r="AB19" s="539" t="s">
        <v>165</v>
      </c>
      <c r="AC19" s="561"/>
      <c r="AD19" s="541">
        <v>7100</v>
      </c>
      <c r="AE19" s="553"/>
      <c r="AF19" s="176" t="s">
        <v>193</v>
      </c>
      <c r="AG19" s="232">
        <v>6720</v>
      </c>
      <c r="AH19" s="127"/>
      <c r="AI19" s="132" t="s">
        <v>194</v>
      </c>
    </row>
    <row r="20" spans="1:39" ht="15.75" customHeight="1">
      <c r="A20" s="539" t="s">
        <v>165</v>
      </c>
      <c r="B20" s="540"/>
      <c r="C20" s="541">
        <v>1120</v>
      </c>
      <c r="D20" s="542"/>
      <c r="E20" s="176" t="s">
        <v>195</v>
      </c>
      <c r="F20" s="232">
        <v>2380</v>
      </c>
      <c r="G20" s="127"/>
      <c r="H20" s="125" t="s">
        <v>196</v>
      </c>
      <c r="J20" s="556"/>
      <c r="K20" s="557"/>
      <c r="L20" s="541">
        <v>4012</v>
      </c>
      <c r="M20" s="542"/>
      <c r="N20" s="176" t="s">
        <v>197</v>
      </c>
      <c r="O20" s="232">
        <v>2630</v>
      </c>
      <c r="P20" s="127"/>
      <c r="Q20" s="125" t="s">
        <v>198</v>
      </c>
      <c r="S20" s="556"/>
      <c r="T20" s="557"/>
      <c r="U20" s="541">
        <v>5060</v>
      </c>
      <c r="V20" s="542"/>
      <c r="W20" s="176" t="s">
        <v>157</v>
      </c>
      <c r="X20" s="232">
        <v>3970</v>
      </c>
      <c r="Y20" s="127"/>
      <c r="Z20" s="129" t="s">
        <v>200</v>
      </c>
      <c r="AA20" s="130"/>
      <c r="AB20" s="549">
        <f>SUM(AG11:AG20)</f>
        <v>36010</v>
      </c>
      <c r="AC20" s="560"/>
      <c r="AD20" s="547">
        <v>7110</v>
      </c>
      <c r="AE20" s="548"/>
      <c r="AF20" s="182" t="s">
        <v>201</v>
      </c>
      <c r="AG20" s="363">
        <v>4690</v>
      </c>
      <c r="AH20" s="364"/>
      <c r="AI20" s="132" t="s">
        <v>202</v>
      </c>
    </row>
    <row r="21" spans="1:39" ht="15.75" customHeight="1">
      <c r="A21" s="549">
        <f>SUM(F11:F21)</f>
        <v>32550</v>
      </c>
      <c r="B21" s="550"/>
      <c r="C21" s="547">
        <v>1130</v>
      </c>
      <c r="D21" s="551"/>
      <c r="E21" s="182" t="s">
        <v>203</v>
      </c>
      <c r="F21" s="363">
        <v>3660</v>
      </c>
      <c r="G21" s="364"/>
      <c r="H21" s="125" t="s">
        <v>204</v>
      </c>
      <c r="J21" s="556"/>
      <c r="K21" s="557"/>
      <c r="L21" s="541">
        <v>4020</v>
      </c>
      <c r="M21" s="542"/>
      <c r="N21" s="176" t="s">
        <v>205</v>
      </c>
      <c r="O21" s="232">
        <v>2340</v>
      </c>
      <c r="P21" s="127"/>
      <c r="Q21" s="125" t="s">
        <v>206</v>
      </c>
      <c r="S21" s="539" t="s">
        <v>165</v>
      </c>
      <c r="T21" s="540"/>
      <c r="U21" s="541">
        <v>5070</v>
      </c>
      <c r="V21" s="542"/>
      <c r="W21" s="176" t="s">
        <v>166</v>
      </c>
      <c r="X21" s="232">
        <v>2740</v>
      </c>
      <c r="Y21" s="127"/>
      <c r="Z21" s="129" t="s">
        <v>208</v>
      </c>
      <c r="AA21" s="130"/>
      <c r="AB21" s="556" t="s">
        <v>209</v>
      </c>
      <c r="AC21" s="557"/>
      <c r="AD21" s="554">
        <v>8010</v>
      </c>
      <c r="AE21" s="555"/>
      <c r="AF21" s="323" t="s">
        <v>210</v>
      </c>
      <c r="AG21" s="239">
        <v>1120</v>
      </c>
      <c r="AH21" s="128"/>
      <c r="AI21" s="132" t="s">
        <v>211</v>
      </c>
    </row>
    <row r="22" spans="1:39" ht="15.75" customHeight="1">
      <c r="A22" s="556" t="s">
        <v>212</v>
      </c>
      <c r="B22" s="557"/>
      <c r="C22" s="554">
        <v>2015</v>
      </c>
      <c r="D22" s="558"/>
      <c r="E22" s="323" t="s">
        <v>213</v>
      </c>
      <c r="F22" s="239">
        <v>6120</v>
      </c>
      <c r="G22" s="128"/>
      <c r="H22" s="125" t="s">
        <v>214</v>
      </c>
      <c r="J22" s="556"/>
      <c r="K22" s="557"/>
      <c r="L22" s="541">
        <v>4040</v>
      </c>
      <c r="M22" s="542"/>
      <c r="N22" s="176" t="s">
        <v>215</v>
      </c>
      <c r="O22" s="232">
        <v>1740</v>
      </c>
      <c r="P22" s="127"/>
      <c r="Q22" s="125" t="s">
        <v>216</v>
      </c>
      <c r="S22" s="549">
        <f>SUM(X16:X22)</f>
        <v>19930</v>
      </c>
      <c r="T22" s="550"/>
      <c r="U22" s="547">
        <v>5080</v>
      </c>
      <c r="V22" s="551"/>
      <c r="W22" s="182" t="s">
        <v>174</v>
      </c>
      <c r="X22" s="363">
        <v>4080</v>
      </c>
      <c r="Y22" s="364"/>
      <c r="Z22" s="129" t="s">
        <v>218</v>
      </c>
      <c r="AA22" s="130"/>
      <c r="AB22" s="572" t="s">
        <v>219</v>
      </c>
      <c r="AC22" s="573"/>
      <c r="AD22" s="541">
        <v>8020</v>
      </c>
      <c r="AE22" s="553"/>
      <c r="AF22" s="176" t="s">
        <v>220</v>
      </c>
      <c r="AG22" s="232">
        <v>2760</v>
      </c>
      <c r="AH22" s="127"/>
      <c r="AI22" s="132" t="s">
        <v>221</v>
      </c>
    </row>
    <row r="23" spans="1:39" ht="15.75" customHeight="1">
      <c r="A23" s="556"/>
      <c r="B23" s="557"/>
      <c r="C23" s="574">
        <v>2011</v>
      </c>
      <c r="D23" s="575"/>
      <c r="E23" s="360" t="s">
        <v>222</v>
      </c>
      <c r="F23" s="566" t="s">
        <v>223</v>
      </c>
      <c r="G23" s="567"/>
      <c r="H23" s="125"/>
      <c r="J23" s="556"/>
      <c r="K23" s="557"/>
      <c r="L23" s="541">
        <v>4050</v>
      </c>
      <c r="M23" s="542"/>
      <c r="N23" s="176" t="s">
        <v>224</v>
      </c>
      <c r="O23" s="232">
        <v>2170</v>
      </c>
      <c r="P23" s="127"/>
      <c r="Q23" s="125" t="s">
        <v>225</v>
      </c>
      <c r="S23" s="556" t="s">
        <v>182</v>
      </c>
      <c r="T23" s="557"/>
      <c r="U23" s="554">
        <v>5090</v>
      </c>
      <c r="V23" s="558"/>
      <c r="W23" s="323" t="s">
        <v>183</v>
      </c>
      <c r="X23" s="239">
        <v>4870</v>
      </c>
      <c r="Y23" s="128"/>
      <c r="Z23" s="95" t="s">
        <v>228</v>
      </c>
      <c r="AA23" s="130"/>
      <c r="AB23" s="539" t="s">
        <v>165</v>
      </c>
      <c r="AC23" s="561"/>
      <c r="AD23" s="541">
        <v>8030</v>
      </c>
      <c r="AE23" s="553"/>
      <c r="AF23" s="176" t="s">
        <v>229</v>
      </c>
      <c r="AG23" s="232">
        <v>2700</v>
      </c>
      <c r="AH23" s="127"/>
      <c r="AI23" s="132" t="s">
        <v>230</v>
      </c>
    </row>
    <row r="24" spans="1:39" ht="15.75" customHeight="1">
      <c r="A24" s="556"/>
      <c r="B24" s="557"/>
      <c r="C24" s="541">
        <v>2020</v>
      </c>
      <c r="D24" s="542"/>
      <c r="E24" s="176" t="s">
        <v>231</v>
      </c>
      <c r="F24" s="232">
        <v>4030</v>
      </c>
      <c r="G24" s="127"/>
      <c r="H24" s="125" t="s">
        <v>232</v>
      </c>
      <c r="J24" s="556"/>
      <c r="K24" s="557"/>
      <c r="L24" s="541">
        <v>4060</v>
      </c>
      <c r="M24" s="542"/>
      <c r="N24" s="176" t="s">
        <v>233</v>
      </c>
      <c r="O24" s="232">
        <v>2290</v>
      </c>
      <c r="P24" s="127"/>
      <c r="Q24" s="125" t="s">
        <v>234</v>
      </c>
      <c r="S24" s="556"/>
      <c r="T24" s="557"/>
      <c r="U24" s="541">
        <v>5100</v>
      </c>
      <c r="V24" s="542"/>
      <c r="W24" s="176" t="s">
        <v>191</v>
      </c>
      <c r="X24" s="232">
        <v>3990</v>
      </c>
      <c r="Y24" s="127"/>
      <c r="Z24" s="129" t="s">
        <v>236</v>
      </c>
      <c r="AA24" s="130"/>
      <c r="AB24" s="549">
        <f>SUM(AG21:AG24)</f>
        <v>7140</v>
      </c>
      <c r="AC24" s="560"/>
      <c r="AD24" s="547">
        <v>8035</v>
      </c>
      <c r="AE24" s="548"/>
      <c r="AF24" s="182" t="s">
        <v>237</v>
      </c>
      <c r="AG24" s="363">
        <v>560</v>
      </c>
      <c r="AH24" s="364"/>
      <c r="AI24" s="132" t="s">
        <v>238</v>
      </c>
    </row>
    <row r="25" spans="1:39" ht="15.75" customHeight="1">
      <c r="A25" s="556"/>
      <c r="B25" s="557"/>
      <c r="C25" s="541">
        <v>2025</v>
      </c>
      <c r="D25" s="542"/>
      <c r="E25" s="176" t="s">
        <v>239</v>
      </c>
      <c r="F25" s="239">
        <v>3320</v>
      </c>
      <c r="G25" s="127"/>
      <c r="H25" s="125" t="s">
        <v>240</v>
      </c>
      <c r="J25" s="556"/>
      <c r="K25" s="557"/>
      <c r="L25" s="541">
        <v>4072</v>
      </c>
      <c r="M25" s="542"/>
      <c r="N25" s="176" t="s">
        <v>241</v>
      </c>
      <c r="O25" s="232">
        <v>3320</v>
      </c>
      <c r="P25" s="127"/>
      <c r="Q25" s="125" t="s">
        <v>242</v>
      </c>
      <c r="S25" s="556"/>
      <c r="T25" s="557"/>
      <c r="U25" s="541">
        <v>5110</v>
      </c>
      <c r="V25" s="542"/>
      <c r="W25" s="176" t="s">
        <v>199</v>
      </c>
      <c r="X25" s="232">
        <v>2100</v>
      </c>
      <c r="Y25" s="127"/>
      <c r="Z25" s="129"/>
      <c r="AA25" s="130"/>
      <c r="AB25" s="556" t="s">
        <v>245</v>
      </c>
      <c r="AC25" s="557"/>
      <c r="AD25" s="554">
        <v>8040</v>
      </c>
      <c r="AE25" s="555"/>
      <c r="AF25" s="323" t="s">
        <v>246</v>
      </c>
      <c r="AG25" s="239">
        <v>2130</v>
      </c>
      <c r="AH25" s="128"/>
      <c r="AI25" s="132" t="s">
        <v>247</v>
      </c>
    </row>
    <row r="26" spans="1:39" ht="15.75" customHeight="1">
      <c r="A26" s="556"/>
      <c r="B26" s="557"/>
      <c r="C26" s="541">
        <v>2030</v>
      </c>
      <c r="D26" s="542"/>
      <c r="E26" s="176" t="s">
        <v>248</v>
      </c>
      <c r="F26" s="239">
        <v>2410</v>
      </c>
      <c r="G26" s="127"/>
      <c r="H26" s="125" t="s">
        <v>249</v>
      </c>
      <c r="J26" s="556"/>
      <c r="K26" s="557"/>
      <c r="L26" s="541">
        <v>4080</v>
      </c>
      <c r="M26" s="542"/>
      <c r="N26" s="176" t="s">
        <v>250</v>
      </c>
      <c r="O26" s="232">
        <v>2890</v>
      </c>
      <c r="P26" s="127"/>
      <c r="Q26" s="125" t="s">
        <v>251</v>
      </c>
      <c r="S26" s="539" t="s">
        <v>165</v>
      </c>
      <c r="T26" s="540"/>
      <c r="U26" s="541">
        <v>5111</v>
      </c>
      <c r="V26" s="542"/>
      <c r="W26" s="176" t="s">
        <v>207</v>
      </c>
      <c r="X26" s="232">
        <v>4420</v>
      </c>
      <c r="Y26" s="127"/>
      <c r="Z26" s="129" t="s">
        <v>254</v>
      </c>
      <c r="AA26" s="130"/>
      <c r="AB26" s="556"/>
      <c r="AC26" s="557"/>
      <c r="AD26" s="541">
        <v>8050</v>
      </c>
      <c r="AE26" s="553"/>
      <c r="AF26" s="176" t="s">
        <v>255</v>
      </c>
      <c r="AG26" s="232">
        <v>3540</v>
      </c>
      <c r="AH26" s="127"/>
      <c r="AI26" s="132" t="s">
        <v>256</v>
      </c>
    </row>
    <row r="27" spans="1:39" ht="15.75" customHeight="1">
      <c r="A27" s="556"/>
      <c r="B27" s="557"/>
      <c r="C27" s="541">
        <v>2040</v>
      </c>
      <c r="D27" s="542"/>
      <c r="E27" s="176" t="s">
        <v>257</v>
      </c>
      <c r="F27" s="239">
        <v>3930</v>
      </c>
      <c r="G27" s="127"/>
      <c r="H27" s="125" t="s">
        <v>258</v>
      </c>
      <c r="J27" s="556"/>
      <c r="K27" s="557"/>
      <c r="L27" s="541">
        <v>4090</v>
      </c>
      <c r="M27" s="542"/>
      <c r="N27" s="176" t="s">
        <v>259</v>
      </c>
      <c r="O27" s="232">
        <v>2960</v>
      </c>
      <c r="P27" s="127"/>
      <c r="Q27" s="125" t="s">
        <v>260</v>
      </c>
      <c r="S27" s="549">
        <f>SUM(X23:X27)</f>
        <v>20840</v>
      </c>
      <c r="T27" s="550"/>
      <c r="U27" s="547">
        <v>5120</v>
      </c>
      <c r="V27" s="551"/>
      <c r="W27" s="182" t="s">
        <v>217</v>
      </c>
      <c r="X27" s="363">
        <v>5460</v>
      </c>
      <c r="Y27" s="364"/>
      <c r="Z27" s="129" t="s">
        <v>262</v>
      </c>
      <c r="AA27" s="130"/>
      <c r="AB27" s="556"/>
      <c r="AC27" s="557"/>
      <c r="AD27" s="541">
        <v>8060</v>
      </c>
      <c r="AE27" s="553"/>
      <c r="AF27" s="176" t="s">
        <v>263</v>
      </c>
      <c r="AG27" s="232">
        <v>4140</v>
      </c>
      <c r="AH27" s="127"/>
      <c r="AI27" s="132" t="s">
        <v>264</v>
      </c>
    </row>
    <row r="28" spans="1:39" ht="15.75" customHeight="1">
      <c r="A28" s="556"/>
      <c r="B28" s="557"/>
      <c r="C28" s="541">
        <v>2050</v>
      </c>
      <c r="D28" s="542"/>
      <c r="E28" s="176" t="s">
        <v>265</v>
      </c>
      <c r="F28" s="239">
        <v>3380</v>
      </c>
      <c r="G28" s="127"/>
      <c r="H28" s="125" t="s">
        <v>266</v>
      </c>
      <c r="J28" s="556"/>
      <c r="K28" s="557"/>
      <c r="L28" s="541">
        <v>4100</v>
      </c>
      <c r="M28" s="542"/>
      <c r="N28" s="176" t="s">
        <v>267</v>
      </c>
      <c r="O28" s="232">
        <v>2390</v>
      </c>
      <c r="P28" s="127"/>
      <c r="Q28" s="125" t="s">
        <v>268</v>
      </c>
      <c r="S28" s="556" t="s">
        <v>226</v>
      </c>
      <c r="T28" s="557"/>
      <c r="U28" s="554">
        <v>6010</v>
      </c>
      <c r="V28" s="558"/>
      <c r="W28" s="323" t="s">
        <v>227</v>
      </c>
      <c r="X28" s="239">
        <v>4900</v>
      </c>
      <c r="Y28" s="362"/>
      <c r="Z28" s="129" t="s">
        <v>270</v>
      </c>
      <c r="AA28" s="130"/>
      <c r="AB28" s="556"/>
      <c r="AC28" s="557"/>
      <c r="AD28" s="541">
        <v>8071</v>
      </c>
      <c r="AE28" s="553"/>
      <c r="AF28" s="176" t="s">
        <v>271</v>
      </c>
      <c r="AG28" s="232">
        <v>3340</v>
      </c>
      <c r="AH28" s="127"/>
      <c r="AI28" s="132" t="s">
        <v>272</v>
      </c>
    </row>
    <row r="29" spans="1:39" ht="15.75" customHeight="1">
      <c r="A29" s="556"/>
      <c r="B29" s="557"/>
      <c r="C29" s="541">
        <v>2055</v>
      </c>
      <c r="D29" s="542"/>
      <c r="E29" s="176" t="s">
        <v>273</v>
      </c>
      <c r="F29" s="239">
        <v>1990</v>
      </c>
      <c r="G29" s="127"/>
      <c r="H29" s="125" t="s">
        <v>274</v>
      </c>
      <c r="J29" s="556"/>
      <c r="K29" s="557"/>
      <c r="L29" s="541">
        <v>4102</v>
      </c>
      <c r="M29" s="542"/>
      <c r="N29" s="176" t="s">
        <v>275</v>
      </c>
      <c r="O29" s="232">
        <v>2290</v>
      </c>
      <c r="P29" s="127"/>
      <c r="Q29" s="125" t="s">
        <v>276</v>
      </c>
      <c r="S29" s="556"/>
      <c r="T29" s="557"/>
      <c r="U29" s="541">
        <v>6020</v>
      </c>
      <c r="V29" s="542"/>
      <c r="W29" s="176" t="s">
        <v>235</v>
      </c>
      <c r="X29" s="232">
        <v>3290</v>
      </c>
      <c r="Y29" s="127"/>
      <c r="Z29" s="129" t="s">
        <v>278</v>
      </c>
      <c r="AA29" s="130"/>
      <c r="AB29" s="539" t="s">
        <v>165</v>
      </c>
      <c r="AC29" s="561"/>
      <c r="AD29" s="541">
        <v>8072</v>
      </c>
      <c r="AE29" s="553"/>
      <c r="AF29" s="176" t="s">
        <v>279</v>
      </c>
      <c r="AG29" s="232">
        <v>3330</v>
      </c>
      <c r="AH29" s="127"/>
      <c r="AI29" s="132" t="s">
        <v>280</v>
      </c>
    </row>
    <row r="30" spans="1:39" ht="15.75" customHeight="1">
      <c r="A30" s="539" t="s">
        <v>165</v>
      </c>
      <c r="B30" s="540"/>
      <c r="C30" s="541">
        <v>2060</v>
      </c>
      <c r="D30" s="542"/>
      <c r="E30" s="176" t="s">
        <v>281</v>
      </c>
      <c r="F30" s="239">
        <v>2960</v>
      </c>
      <c r="G30" s="127"/>
      <c r="H30" s="125" t="s">
        <v>282</v>
      </c>
      <c r="J30" s="556"/>
      <c r="K30" s="557"/>
      <c r="L30" s="554">
        <v>57010</v>
      </c>
      <c r="M30" s="558"/>
      <c r="N30" s="442" t="s">
        <v>1646</v>
      </c>
      <c r="O30" s="239">
        <v>270</v>
      </c>
      <c r="P30" s="128"/>
      <c r="Q30" s="125" t="s">
        <v>285</v>
      </c>
      <c r="S30" s="556"/>
      <c r="T30" s="557"/>
      <c r="U30" s="564">
        <v>6030</v>
      </c>
      <c r="V30" s="565"/>
      <c r="W30" s="361" t="s">
        <v>243</v>
      </c>
      <c r="X30" s="566" t="s">
        <v>244</v>
      </c>
      <c r="Y30" s="567"/>
      <c r="Z30" s="129" t="s">
        <v>287</v>
      </c>
      <c r="AA30" s="130"/>
      <c r="AB30" s="559">
        <f>SUM(AG25:AG30)</f>
        <v>19720</v>
      </c>
      <c r="AC30" s="560"/>
      <c r="AD30" s="547">
        <v>8080</v>
      </c>
      <c r="AE30" s="548"/>
      <c r="AF30" s="182" t="s">
        <v>288</v>
      </c>
      <c r="AG30" s="363">
        <v>3240</v>
      </c>
      <c r="AH30" s="364"/>
      <c r="AI30" s="132" t="s">
        <v>289</v>
      </c>
    </row>
    <row r="31" spans="1:39" ht="15.75" customHeight="1">
      <c r="A31" s="549">
        <f>SUM(F22:F31)</f>
        <v>31760</v>
      </c>
      <c r="B31" s="550"/>
      <c r="C31" s="547">
        <v>2070</v>
      </c>
      <c r="D31" s="551"/>
      <c r="E31" s="182" t="s">
        <v>290</v>
      </c>
      <c r="F31" s="482">
        <v>3620</v>
      </c>
      <c r="G31" s="364"/>
      <c r="H31" s="125" t="s">
        <v>291</v>
      </c>
      <c r="J31" s="556"/>
      <c r="K31" s="557"/>
      <c r="L31" s="541">
        <v>57020</v>
      </c>
      <c r="M31" s="542"/>
      <c r="N31" s="325" t="s">
        <v>1647</v>
      </c>
      <c r="O31" s="232">
        <v>440</v>
      </c>
      <c r="P31" s="127"/>
      <c r="Q31" s="125" t="s">
        <v>293</v>
      </c>
      <c r="S31" s="556"/>
      <c r="T31" s="557"/>
      <c r="U31" s="564">
        <v>6040</v>
      </c>
      <c r="V31" s="565"/>
      <c r="W31" s="360" t="s">
        <v>252</v>
      </c>
      <c r="X31" s="566" t="s">
        <v>253</v>
      </c>
      <c r="Y31" s="567"/>
      <c r="Z31" s="129" t="s">
        <v>295</v>
      </c>
      <c r="AA31" s="130"/>
      <c r="AB31" s="570" t="s">
        <v>296</v>
      </c>
      <c r="AC31" s="571"/>
      <c r="AD31" s="554">
        <v>8090</v>
      </c>
      <c r="AE31" s="555"/>
      <c r="AF31" s="323" t="s">
        <v>297</v>
      </c>
      <c r="AG31" s="239">
        <v>3240</v>
      </c>
      <c r="AH31" s="128"/>
      <c r="AI31" s="132" t="s">
        <v>298</v>
      </c>
      <c r="AM31" s="117"/>
    </row>
    <row r="32" spans="1:39" ht="15.75" customHeight="1">
      <c r="A32" s="556" t="s">
        <v>299</v>
      </c>
      <c r="B32" s="557"/>
      <c r="C32" s="554">
        <v>2080</v>
      </c>
      <c r="D32" s="558"/>
      <c r="E32" s="323" t="s">
        <v>300</v>
      </c>
      <c r="F32" s="479">
        <v>3920</v>
      </c>
      <c r="G32" s="128"/>
      <c r="H32" s="125" t="s">
        <v>301</v>
      </c>
      <c r="J32" s="556"/>
      <c r="K32" s="557"/>
      <c r="L32" s="541">
        <v>57030</v>
      </c>
      <c r="M32" s="542"/>
      <c r="N32" s="325" t="s">
        <v>1648</v>
      </c>
      <c r="O32" s="232">
        <v>300</v>
      </c>
      <c r="P32" s="127"/>
      <c r="Q32" s="125" t="s">
        <v>303</v>
      </c>
      <c r="S32" s="556"/>
      <c r="T32" s="557"/>
      <c r="U32" s="541">
        <v>6041</v>
      </c>
      <c r="V32" s="542"/>
      <c r="W32" s="176" t="s">
        <v>261</v>
      </c>
      <c r="X32" s="232">
        <v>5660</v>
      </c>
      <c r="Y32" s="127"/>
      <c r="Z32" s="129" t="s">
        <v>305</v>
      </c>
      <c r="AA32" s="138"/>
      <c r="AB32" s="556"/>
      <c r="AC32" s="557"/>
      <c r="AD32" s="541">
        <v>8100</v>
      </c>
      <c r="AE32" s="553"/>
      <c r="AF32" s="176" t="s">
        <v>306</v>
      </c>
      <c r="AG32" s="232">
        <v>2560</v>
      </c>
      <c r="AH32" s="127"/>
      <c r="AI32" s="132" t="s">
        <v>307</v>
      </c>
    </row>
    <row r="33" spans="1:35" ht="15.75" customHeight="1">
      <c r="A33" s="556"/>
      <c r="B33" s="557"/>
      <c r="C33" s="541">
        <v>2090</v>
      </c>
      <c r="D33" s="542"/>
      <c r="E33" s="176" t="s">
        <v>308</v>
      </c>
      <c r="F33" s="232">
        <v>3300</v>
      </c>
      <c r="G33" s="127"/>
      <c r="H33" s="125" t="s">
        <v>309</v>
      </c>
      <c r="J33" s="539" t="s">
        <v>165</v>
      </c>
      <c r="K33" s="552"/>
      <c r="L33" s="541">
        <v>57040</v>
      </c>
      <c r="M33" s="542"/>
      <c r="N33" s="325" t="s">
        <v>1649</v>
      </c>
      <c r="O33" s="232">
        <v>150</v>
      </c>
      <c r="P33" s="127"/>
      <c r="Q33" s="125" t="s">
        <v>311</v>
      </c>
      <c r="S33" s="556"/>
      <c r="T33" s="557"/>
      <c r="U33" s="541">
        <v>6060</v>
      </c>
      <c r="V33" s="542"/>
      <c r="W33" s="176" t="s">
        <v>269</v>
      </c>
      <c r="X33" s="232">
        <v>3520</v>
      </c>
      <c r="Y33" s="127"/>
      <c r="AA33" s="139"/>
      <c r="AB33" s="556"/>
      <c r="AC33" s="557"/>
      <c r="AD33" s="541">
        <v>8110</v>
      </c>
      <c r="AE33" s="553"/>
      <c r="AF33" s="176" t="s">
        <v>312</v>
      </c>
      <c r="AG33" s="232">
        <v>1030</v>
      </c>
      <c r="AH33" s="127"/>
      <c r="AI33" s="132" t="s">
        <v>313</v>
      </c>
    </row>
    <row r="34" spans="1:35" ht="15.75" customHeight="1" thickBot="1">
      <c r="A34" s="556"/>
      <c r="B34" s="557"/>
      <c r="C34" s="541">
        <v>2100</v>
      </c>
      <c r="D34" s="542"/>
      <c r="E34" s="176" t="s">
        <v>314</v>
      </c>
      <c r="F34" s="232">
        <v>3750</v>
      </c>
      <c r="G34" s="127"/>
      <c r="H34" s="125" t="s">
        <v>315</v>
      </c>
      <c r="J34" s="543">
        <f>SUM(O19:O34)</f>
        <v>29500</v>
      </c>
      <c r="K34" s="562"/>
      <c r="L34" s="568">
        <v>57050</v>
      </c>
      <c r="M34" s="569"/>
      <c r="N34" s="450" t="s">
        <v>1650</v>
      </c>
      <c r="O34" s="448">
        <v>50</v>
      </c>
      <c r="P34" s="449"/>
      <c r="Q34" s="140"/>
      <c r="S34" s="556"/>
      <c r="T34" s="557"/>
      <c r="U34" s="541">
        <v>6070</v>
      </c>
      <c r="V34" s="542"/>
      <c r="W34" s="176" t="s">
        <v>277</v>
      </c>
      <c r="X34" s="232">
        <v>6270</v>
      </c>
      <c r="Y34" s="127"/>
      <c r="AB34" s="539" t="s">
        <v>165</v>
      </c>
      <c r="AC34" s="561"/>
      <c r="AD34" s="541">
        <v>8120</v>
      </c>
      <c r="AE34" s="542"/>
      <c r="AF34" s="176" t="s">
        <v>316</v>
      </c>
      <c r="AG34" s="232">
        <v>2660</v>
      </c>
      <c r="AH34" s="127"/>
      <c r="AI34" s="132" t="s">
        <v>317</v>
      </c>
    </row>
    <row r="35" spans="1:35" ht="15.75" customHeight="1" thickBot="1">
      <c r="A35" s="539" t="s">
        <v>165</v>
      </c>
      <c r="B35" s="540"/>
      <c r="C35" s="541">
        <v>2120</v>
      </c>
      <c r="D35" s="542"/>
      <c r="E35" s="176" t="s">
        <v>318</v>
      </c>
      <c r="F35" s="232">
        <v>2350</v>
      </c>
      <c r="G35" s="127"/>
      <c r="H35" s="125" t="s">
        <v>319</v>
      </c>
      <c r="Q35" s="140"/>
      <c r="S35" s="556"/>
      <c r="T35" s="557"/>
      <c r="U35" s="541">
        <v>6090</v>
      </c>
      <c r="V35" s="553"/>
      <c r="W35" s="176" t="s">
        <v>286</v>
      </c>
      <c r="X35" s="232">
        <v>2140</v>
      </c>
      <c r="Y35" s="127"/>
      <c r="AB35" s="543">
        <f>SUM(AG31:AG35)</f>
        <v>9600</v>
      </c>
      <c r="AC35" s="544"/>
      <c r="AD35" s="568">
        <v>57070</v>
      </c>
      <c r="AE35" s="569"/>
      <c r="AF35" s="450" t="s">
        <v>1653</v>
      </c>
      <c r="AG35" s="448">
        <v>110</v>
      </c>
      <c r="AH35" s="449"/>
    </row>
    <row r="36" spans="1:35" ht="15.75" customHeight="1" thickBot="1">
      <c r="A36" s="543">
        <f>SUM(F32:F36)</f>
        <v>16580</v>
      </c>
      <c r="B36" s="544"/>
      <c r="C36" s="545">
        <v>2130</v>
      </c>
      <c r="D36" s="546"/>
      <c r="E36" s="359" t="s">
        <v>320</v>
      </c>
      <c r="F36" s="314">
        <v>3260</v>
      </c>
      <c r="G36" s="135"/>
      <c r="H36" s="125" t="s">
        <v>321</v>
      </c>
      <c r="Q36" s="140"/>
      <c r="S36" s="539" t="s">
        <v>165</v>
      </c>
      <c r="T36" s="552"/>
      <c r="U36" s="541">
        <v>6100</v>
      </c>
      <c r="V36" s="553"/>
      <c r="W36" s="176" t="s">
        <v>294</v>
      </c>
      <c r="X36" s="232">
        <v>3500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543">
        <f>SUM(X28:X37)</f>
        <v>31310</v>
      </c>
      <c r="T37" s="562"/>
      <c r="U37" s="545">
        <v>6110</v>
      </c>
      <c r="V37" s="563"/>
      <c r="W37" s="359" t="s">
        <v>304</v>
      </c>
      <c r="X37" s="314">
        <v>2030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1651</v>
      </c>
      <c r="K39" s="317"/>
      <c r="L39" s="317"/>
      <c r="M39" s="317"/>
      <c r="N39" s="317"/>
      <c r="O39" s="317"/>
      <c r="Q39"/>
      <c r="R39" s="316"/>
      <c r="X39" s="141"/>
      <c r="Y39" s="141"/>
    </row>
    <row r="40" spans="1:35" ht="15.75" customHeight="1">
      <c r="A40" s="117" t="s">
        <v>1652</v>
      </c>
      <c r="K40" s="317"/>
      <c r="L40" s="317"/>
      <c r="M40" s="317"/>
      <c r="N40" s="317"/>
      <c r="O40" s="317"/>
      <c r="Q40"/>
      <c r="R40" s="316"/>
    </row>
    <row r="41" spans="1:35" ht="15.6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X41" s="141"/>
      <c r="Y41" s="141"/>
    </row>
    <row r="42" spans="1:35" ht="15.6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253960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36460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290420</v>
      </c>
      <c r="AI45" s="95"/>
    </row>
    <row r="46" spans="1:35" ht="15.65" customHeight="1">
      <c r="A46" s="142" t="s">
        <v>1712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algorithmName="SHA-512" hashValue="EAMcGHtlJuP4EAc9iBPYzFgGsjTwLjU+LphEP8LA6dPCkp6m0+1feS8GHTmW9gGT1/xPvc/TOB3RIRoo4E9U7w==" saltValue="TebPYS2uYZNF3HU4n55Usg==" spinCount="100000" sheet="1" scenarios="1" formatCells="0" autoFilter="0"/>
  <protectedRanges>
    <protectedRange sqref="BB31" name="範囲1"/>
  </protectedRanges>
  <mergeCells count="189"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2</v>
      </c>
      <c r="B2" s="620"/>
      <c r="C2" s="621" t="s">
        <v>332</v>
      </c>
      <c r="D2" s="622"/>
      <c r="E2" s="622"/>
      <c r="F2" s="622"/>
      <c r="G2" s="622"/>
      <c r="H2" s="151"/>
      <c r="I2" s="95"/>
      <c r="J2" s="623">
        <v>45992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334</v>
      </c>
      <c r="M6" s="730"/>
      <c r="N6" s="730"/>
      <c r="O6" s="729" t="s">
        <v>335</v>
      </c>
      <c r="P6" s="731"/>
      <c r="Q6" s="153"/>
      <c r="R6" s="732"/>
      <c r="S6" s="733"/>
      <c r="T6" s="733"/>
      <c r="U6" s="734"/>
      <c r="V6" s="732"/>
      <c r="W6" s="734"/>
      <c r="X6" s="578" t="s">
        <v>106</v>
      </c>
      <c r="Y6" s="579"/>
      <c r="Z6" s="579"/>
      <c r="AA6" s="602"/>
      <c r="AB6" s="735" t="s">
        <v>107</v>
      </c>
      <c r="AC6" s="604"/>
      <c r="AD6" s="604"/>
      <c r="AE6" s="604"/>
      <c r="AF6" s="604"/>
      <c r="AG6" s="604"/>
      <c r="AH6" s="605"/>
      <c r="AI6" s="132"/>
      <c r="AJ6" s="132"/>
    </row>
    <row r="7" spans="1:38" ht="24.75" customHeight="1" thickBot="1">
      <c r="A7" s="587"/>
      <c r="B7" s="588"/>
      <c r="C7" s="589"/>
      <c r="D7" s="718">
        <f>表紙!J25</f>
        <v>0</v>
      </c>
      <c r="E7" s="719"/>
      <c r="F7" s="720"/>
      <c r="G7" s="718">
        <f>L7+O7</f>
        <v>0</v>
      </c>
      <c r="H7" s="719"/>
      <c r="I7" s="719"/>
      <c r="J7" s="719"/>
      <c r="K7" s="720"/>
      <c r="L7" s="721">
        <f>SUM(G22:H28,G11:G18)</f>
        <v>0</v>
      </c>
      <c r="M7" s="722"/>
      <c r="N7" s="722"/>
      <c r="O7" s="721">
        <f>SUM(P11:P20,P24:P37,Y11:Y14,Y18:Y26,AH11:AH29)</f>
        <v>0</v>
      </c>
      <c r="P7" s="723"/>
      <c r="Q7" s="421"/>
      <c r="R7" s="724"/>
      <c r="S7" s="724"/>
      <c r="T7" s="724"/>
      <c r="U7" s="725"/>
      <c r="V7" s="726"/>
      <c r="W7" s="727"/>
      <c r="X7" s="593">
        <f>表紙!D9</f>
        <v>0</v>
      </c>
      <c r="Y7" s="594"/>
      <c r="Z7" s="594"/>
      <c r="AA7" s="594"/>
      <c r="AB7" s="728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95"/>
      <c r="AL8" s="95"/>
    </row>
    <row r="9" spans="1:38" ht="15.75" customHeight="1" thickBot="1">
      <c r="A9" s="353" t="s">
        <v>336</v>
      </c>
      <c r="B9" s="353"/>
      <c r="C9" s="353"/>
      <c r="D9" s="353"/>
      <c r="E9" s="353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  <c r="AK9" s="132"/>
      <c r="AL9" s="132"/>
    </row>
    <row r="10" spans="1:38" ht="15.75" customHeight="1">
      <c r="A10" s="584" t="s">
        <v>340</v>
      </c>
      <c r="B10" s="585"/>
      <c r="C10" s="714" t="s">
        <v>4</v>
      </c>
      <c r="D10" s="715"/>
      <c r="E10" s="447" t="s">
        <v>112</v>
      </c>
      <c r="F10" s="452" t="s">
        <v>341</v>
      </c>
      <c r="G10" s="453" t="s">
        <v>342</v>
      </c>
      <c r="H10" s="125"/>
      <c r="I10" s="132"/>
      <c r="J10" s="679" t="s">
        <v>340</v>
      </c>
      <c r="K10" s="666"/>
      <c r="L10" s="716" t="s">
        <v>4</v>
      </c>
      <c r="M10" s="717"/>
      <c r="N10" s="159" t="s">
        <v>343</v>
      </c>
      <c r="O10" s="160" t="s">
        <v>341</v>
      </c>
      <c r="P10" s="161" t="s">
        <v>114</v>
      </c>
      <c r="Q10" s="125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132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132"/>
    </row>
    <row r="11" spans="1:38" ht="15.75" customHeight="1">
      <c r="A11" s="736" t="s">
        <v>344</v>
      </c>
      <c r="B11" s="737"/>
      <c r="C11" s="655">
        <v>50110</v>
      </c>
      <c r="D11" s="744"/>
      <c r="E11" s="329" t="s">
        <v>345</v>
      </c>
      <c r="F11" s="239">
        <v>1315</v>
      </c>
      <c r="G11" s="124"/>
      <c r="H11" s="125" t="s">
        <v>346</v>
      </c>
      <c r="I11" s="165"/>
      <c r="J11" s="695" t="s">
        <v>347</v>
      </c>
      <c r="K11" s="651"/>
      <c r="L11" s="655">
        <v>41010</v>
      </c>
      <c r="M11" s="656"/>
      <c r="N11" s="320" t="s">
        <v>348</v>
      </c>
      <c r="O11" s="239">
        <v>1185</v>
      </c>
      <c r="P11" s="166"/>
      <c r="Q11" s="125" t="s">
        <v>349</v>
      </c>
      <c r="R11" s="132"/>
      <c r="S11" s="695" t="s">
        <v>350</v>
      </c>
      <c r="T11" s="651"/>
      <c r="U11" s="655">
        <v>50180</v>
      </c>
      <c r="V11" s="656"/>
      <c r="W11" s="320" t="s">
        <v>351</v>
      </c>
      <c r="X11" s="239">
        <v>1080</v>
      </c>
      <c r="Y11" s="167"/>
      <c r="Z11" s="125" t="s">
        <v>352</v>
      </c>
      <c r="AA11" s="165"/>
      <c r="AB11" s="706" t="s">
        <v>353</v>
      </c>
      <c r="AC11" s="707"/>
      <c r="AD11" s="643">
        <v>50340</v>
      </c>
      <c r="AE11" s="657"/>
      <c r="AF11" s="176" t="s">
        <v>354</v>
      </c>
      <c r="AG11" s="239">
        <v>295</v>
      </c>
      <c r="AH11" s="167"/>
      <c r="AI11" s="132" t="s">
        <v>355</v>
      </c>
      <c r="AJ11" s="132"/>
      <c r="AK11" s="132"/>
    </row>
    <row r="12" spans="1:38" ht="15.75" customHeight="1">
      <c r="A12" s="738"/>
      <c r="B12" s="739"/>
      <c r="C12" s="643">
        <v>50120</v>
      </c>
      <c r="D12" s="746"/>
      <c r="E12" s="176" t="s">
        <v>356</v>
      </c>
      <c r="F12" s="388">
        <v>4390</v>
      </c>
      <c r="G12" s="127"/>
      <c r="H12" s="125" t="s">
        <v>357</v>
      </c>
      <c r="I12" s="165"/>
      <c r="J12" s="639"/>
      <c r="K12" s="640"/>
      <c r="L12" s="663">
        <v>41020</v>
      </c>
      <c r="M12" s="756"/>
      <c r="N12" s="134" t="s">
        <v>358</v>
      </c>
      <c r="O12" s="754" t="s">
        <v>359</v>
      </c>
      <c r="P12" s="755"/>
      <c r="Q12" s="125"/>
      <c r="R12" s="132"/>
      <c r="S12" s="639"/>
      <c r="T12" s="640"/>
      <c r="U12" s="643">
        <v>50190</v>
      </c>
      <c r="V12" s="662"/>
      <c r="W12" s="126" t="s">
        <v>360</v>
      </c>
      <c r="X12" s="131">
        <v>1210</v>
      </c>
      <c r="Y12" s="167"/>
      <c r="Z12" s="125" t="s">
        <v>361</v>
      </c>
      <c r="AA12" s="125"/>
      <c r="AB12" s="639"/>
      <c r="AC12" s="640"/>
      <c r="AD12" s="673">
        <v>50350</v>
      </c>
      <c r="AE12" s="710"/>
      <c r="AF12" s="126" t="s">
        <v>362</v>
      </c>
      <c r="AG12" s="374">
        <v>1130</v>
      </c>
      <c r="AH12" s="167"/>
      <c r="AI12" s="132" t="s">
        <v>363</v>
      </c>
      <c r="AJ12" s="132"/>
      <c r="AK12" s="132"/>
    </row>
    <row r="13" spans="1:38" ht="15.75" customHeight="1">
      <c r="A13" s="740"/>
      <c r="B13" s="741"/>
      <c r="C13" s="645">
        <v>50130</v>
      </c>
      <c r="D13" s="752"/>
      <c r="E13" s="182" t="s">
        <v>364</v>
      </c>
      <c r="F13" s="389">
        <v>2840</v>
      </c>
      <c r="G13" s="364"/>
      <c r="H13" s="125" t="s">
        <v>365</v>
      </c>
      <c r="I13" s="165"/>
      <c r="J13" s="639"/>
      <c r="K13" s="640"/>
      <c r="L13" s="643">
        <v>41030</v>
      </c>
      <c r="M13" s="662"/>
      <c r="N13" s="176" t="s">
        <v>366</v>
      </c>
      <c r="O13" s="374">
        <v>2565</v>
      </c>
      <c r="P13" s="166"/>
      <c r="Q13" s="125" t="s">
        <v>367</v>
      </c>
      <c r="R13" s="132"/>
      <c r="S13" s="639"/>
      <c r="T13" s="640"/>
      <c r="U13" s="643">
        <v>50200</v>
      </c>
      <c r="V13" s="662"/>
      <c r="W13" s="126" t="s">
        <v>368</v>
      </c>
      <c r="X13" s="131">
        <v>295</v>
      </c>
      <c r="Y13" s="167"/>
      <c r="Z13" s="125" t="s">
        <v>369</v>
      </c>
      <c r="AA13" s="125"/>
      <c r="AB13" s="639"/>
      <c r="AC13" s="640"/>
      <c r="AD13" s="643">
        <v>50360</v>
      </c>
      <c r="AE13" s="657"/>
      <c r="AF13" s="126" t="s">
        <v>370</v>
      </c>
      <c r="AG13" s="374">
        <v>275</v>
      </c>
      <c r="AH13" s="167"/>
      <c r="AI13" s="132" t="s">
        <v>371</v>
      </c>
      <c r="AJ13" s="132"/>
      <c r="AK13" s="132"/>
    </row>
    <row r="14" spans="1:38" ht="15.75" customHeight="1">
      <c r="A14" s="736" t="s">
        <v>372</v>
      </c>
      <c r="B14" s="737"/>
      <c r="C14" s="673">
        <v>50140</v>
      </c>
      <c r="D14" s="753"/>
      <c r="E14" s="323" t="s">
        <v>373</v>
      </c>
      <c r="F14" s="390">
        <v>4860</v>
      </c>
      <c r="G14" s="128"/>
      <c r="H14" s="125" t="s">
        <v>374</v>
      </c>
      <c r="I14" s="165"/>
      <c r="J14" s="639"/>
      <c r="K14" s="640"/>
      <c r="L14" s="643">
        <v>41040</v>
      </c>
      <c r="M14" s="662"/>
      <c r="N14" s="126" t="s">
        <v>375</v>
      </c>
      <c r="O14" s="131">
        <v>2165</v>
      </c>
      <c r="P14" s="167"/>
      <c r="Q14" s="125" t="s">
        <v>376</v>
      </c>
      <c r="R14" s="132"/>
      <c r="S14" s="641"/>
      <c r="T14" s="642"/>
      <c r="U14" s="742">
        <v>50210</v>
      </c>
      <c r="V14" s="743"/>
      <c r="W14" s="463" t="s">
        <v>377</v>
      </c>
      <c r="X14" s="682" t="s">
        <v>1666</v>
      </c>
      <c r="Y14" s="683"/>
      <c r="Z14" s="125" t="s">
        <v>378</v>
      </c>
      <c r="AA14" s="125"/>
      <c r="AB14" s="671"/>
      <c r="AC14" s="672"/>
      <c r="AD14" s="680">
        <v>50380</v>
      </c>
      <c r="AE14" s="687"/>
      <c r="AF14" s="675" t="s">
        <v>379</v>
      </c>
      <c r="AG14" s="667">
        <v>1365</v>
      </c>
      <c r="AH14" s="669"/>
      <c r="AI14" s="132" t="s">
        <v>380</v>
      </c>
      <c r="AJ14" s="132"/>
      <c r="AK14" s="132"/>
    </row>
    <row r="15" spans="1:38" ht="15.75" customHeight="1">
      <c r="A15" s="738"/>
      <c r="B15" s="739"/>
      <c r="C15" s="643">
        <v>50150</v>
      </c>
      <c r="D15" s="746"/>
      <c r="E15" s="176" t="s">
        <v>381</v>
      </c>
      <c r="F15" s="388">
        <v>5310</v>
      </c>
      <c r="G15" s="127"/>
      <c r="H15" s="125" t="s">
        <v>382</v>
      </c>
      <c r="I15" s="165"/>
      <c r="J15" s="639"/>
      <c r="K15" s="640"/>
      <c r="L15" s="643">
        <v>41050</v>
      </c>
      <c r="M15" s="662"/>
      <c r="N15" s="126" t="s">
        <v>383</v>
      </c>
      <c r="O15" s="131">
        <v>905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71" t="s">
        <v>385</v>
      </c>
      <c r="AC15" s="672"/>
      <c r="AD15" s="673"/>
      <c r="AE15" s="710"/>
      <c r="AF15" s="676"/>
      <c r="AG15" s="668"/>
      <c r="AH15" s="670"/>
      <c r="AI15" s="132" t="s">
        <v>386</v>
      </c>
      <c r="AJ15" s="132"/>
      <c r="AK15" s="132"/>
    </row>
    <row r="16" spans="1:38" ht="15.75" customHeight="1">
      <c r="A16" s="738"/>
      <c r="B16" s="739"/>
      <c r="C16" s="663">
        <v>50160</v>
      </c>
      <c r="D16" s="747"/>
      <c r="E16" s="451" t="s">
        <v>387</v>
      </c>
      <c r="F16" s="566" t="s">
        <v>388</v>
      </c>
      <c r="G16" s="709"/>
      <c r="H16" s="125"/>
      <c r="I16" s="165"/>
      <c r="J16" s="639"/>
      <c r="K16" s="640"/>
      <c r="L16" s="643">
        <v>41060</v>
      </c>
      <c r="M16" s="662"/>
      <c r="N16" s="126" t="s">
        <v>389</v>
      </c>
      <c r="O16" s="131">
        <v>965</v>
      </c>
      <c r="P16" s="167"/>
      <c r="Q16" s="125" t="s">
        <v>390</v>
      </c>
      <c r="R16" s="132"/>
      <c r="S16" s="156" t="s">
        <v>391</v>
      </c>
      <c r="AA16" s="165"/>
      <c r="AB16" s="639" t="s">
        <v>392</v>
      </c>
      <c r="AC16" s="640"/>
      <c r="AD16" s="643">
        <v>50320</v>
      </c>
      <c r="AE16" s="677"/>
      <c r="AF16" s="176" t="s">
        <v>393</v>
      </c>
      <c r="AG16" s="374">
        <v>860</v>
      </c>
      <c r="AH16" s="167"/>
      <c r="AI16" s="132" t="s">
        <v>394</v>
      </c>
      <c r="AJ16" s="132"/>
      <c r="AK16" s="132"/>
    </row>
    <row r="17" spans="1:37" ht="15.75" customHeight="1">
      <c r="A17" s="738"/>
      <c r="B17" s="739"/>
      <c r="C17" s="688">
        <v>57100</v>
      </c>
      <c r="D17" s="745"/>
      <c r="E17" s="483" t="s">
        <v>1654</v>
      </c>
      <c r="F17" s="692" t="s">
        <v>1702</v>
      </c>
      <c r="G17" s="711"/>
      <c r="H17" s="125"/>
      <c r="I17" s="165"/>
      <c r="J17" s="671"/>
      <c r="K17" s="672"/>
      <c r="L17" s="643">
        <v>41080</v>
      </c>
      <c r="M17" s="678"/>
      <c r="N17" s="126" t="s">
        <v>395</v>
      </c>
      <c r="O17" s="131">
        <v>2010</v>
      </c>
      <c r="P17" s="167"/>
      <c r="Q17" s="125" t="s">
        <v>396</v>
      </c>
      <c r="R17" s="132"/>
      <c r="S17" s="679" t="s">
        <v>340</v>
      </c>
      <c r="T17" s="666"/>
      <c r="U17" s="665" t="s">
        <v>4</v>
      </c>
      <c r="V17" s="666"/>
      <c r="W17" s="159" t="s">
        <v>112</v>
      </c>
      <c r="X17" s="162" t="s">
        <v>341</v>
      </c>
      <c r="Y17" s="163" t="s">
        <v>114</v>
      </c>
      <c r="AA17" s="165"/>
      <c r="AB17" s="671"/>
      <c r="AC17" s="672"/>
      <c r="AD17" s="680">
        <v>50330</v>
      </c>
      <c r="AE17" s="681"/>
      <c r="AF17" s="330" t="s">
        <v>397</v>
      </c>
      <c r="AG17" s="331">
        <v>215</v>
      </c>
      <c r="AH17" s="184"/>
      <c r="AI17" s="132" t="s">
        <v>398</v>
      </c>
      <c r="AJ17" s="132"/>
      <c r="AK17" s="132"/>
    </row>
    <row r="18" spans="1:37" ht="15.75" customHeight="1" thickBot="1">
      <c r="A18" s="750"/>
      <c r="B18" s="751"/>
      <c r="C18" s="748">
        <v>57110</v>
      </c>
      <c r="D18" s="749"/>
      <c r="E18" s="484" t="s">
        <v>1655</v>
      </c>
      <c r="F18" s="712" t="s">
        <v>1702</v>
      </c>
      <c r="G18" s="713"/>
      <c r="H18" s="117"/>
      <c r="I18" s="165"/>
      <c r="J18" s="639" t="s">
        <v>400</v>
      </c>
      <c r="K18" s="640"/>
      <c r="L18" s="643">
        <v>41100</v>
      </c>
      <c r="M18" s="678"/>
      <c r="N18" s="126" t="s">
        <v>401</v>
      </c>
      <c r="O18" s="131">
        <v>1710</v>
      </c>
      <c r="P18" s="167"/>
      <c r="Q18" s="125" t="s">
        <v>402</v>
      </c>
      <c r="R18" s="132"/>
      <c r="S18" s="706" t="s">
        <v>403</v>
      </c>
      <c r="T18" s="707"/>
      <c r="U18" s="643">
        <v>50220</v>
      </c>
      <c r="V18" s="657"/>
      <c r="W18" s="320" t="s">
        <v>404</v>
      </c>
      <c r="X18" s="239">
        <v>625</v>
      </c>
      <c r="Y18" s="167"/>
      <c r="Z18" s="125" t="s">
        <v>405</v>
      </c>
      <c r="AA18" s="125"/>
      <c r="AB18" s="639" t="s">
        <v>406</v>
      </c>
      <c r="AC18" s="640"/>
      <c r="AD18" s="643">
        <v>50390</v>
      </c>
      <c r="AE18" s="644"/>
      <c r="AF18" s="126" t="s">
        <v>407</v>
      </c>
      <c r="AG18" s="131">
        <v>3080</v>
      </c>
      <c r="AH18" s="167"/>
      <c r="AI18" s="132" t="s">
        <v>408</v>
      </c>
      <c r="AJ18" s="132"/>
      <c r="AK18" s="132"/>
    </row>
    <row r="19" spans="1:37" ht="15.75" customHeight="1">
      <c r="A19" s="150"/>
      <c r="B19" s="150"/>
      <c r="C19" s="337"/>
      <c r="D19" s="337"/>
      <c r="E19" s="338"/>
      <c r="F19" s="185"/>
      <c r="G19" s="140"/>
      <c r="H19" s="132"/>
      <c r="I19" s="165"/>
      <c r="J19" s="639"/>
      <c r="K19" s="640"/>
      <c r="L19" s="643">
        <v>41110</v>
      </c>
      <c r="M19" s="678"/>
      <c r="N19" s="126" t="s">
        <v>409</v>
      </c>
      <c r="O19" s="131">
        <v>1515</v>
      </c>
      <c r="P19" s="167"/>
      <c r="Q19" s="125" t="s">
        <v>410</v>
      </c>
      <c r="R19" s="132"/>
      <c r="S19" s="639"/>
      <c r="T19" s="640"/>
      <c r="U19" s="643">
        <v>50240</v>
      </c>
      <c r="V19" s="657"/>
      <c r="W19" s="126" t="s">
        <v>411</v>
      </c>
      <c r="X19" s="131">
        <v>545</v>
      </c>
      <c r="Y19" s="167"/>
      <c r="Z19" s="125" t="s">
        <v>412</v>
      </c>
      <c r="AA19" s="125"/>
      <c r="AB19" s="639"/>
      <c r="AC19" s="640"/>
      <c r="AD19" s="643">
        <v>50400</v>
      </c>
      <c r="AE19" s="644"/>
      <c r="AF19" s="126" t="s">
        <v>413</v>
      </c>
      <c r="AG19" s="131">
        <v>155</v>
      </c>
      <c r="AH19" s="167"/>
      <c r="AI19" s="132" t="s">
        <v>414</v>
      </c>
      <c r="AJ19" s="132"/>
      <c r="AK19" s="132"/>
    </row>
    <row r="20" spans="1:37" ht="15.75" customHeight="1" thickBot="1">
      <c r="A20" s="353" t="s">
        <v>399</v>
      </c>
      <c r="B20" s="353"/>
      <c r="C20" s="353"/>
      <c r="D20" s="353"/>
      <c r="E20" s="353"/>
      <c r="F20" s="117"/>
      <c r="G20" s="117"/>
      <c r="H20" s="125" t="s">
        <v>417</v>
      </c>
      <c r="I20" s="165"/>
      <c r="J20" s="641"/>
      <c r="K20" s="642"/>
      <c r="L20" s="645">
        <v>41120</v>
      </c>
      <c r="M20" s="701"/>
      <c r="N20" s="169" t="s">
        <v>418</v>
      </c>
      <c r="O20" s="170">
        <v>535</v>
      </c>
      <c r="P20" s="171"/>
      <c r="Q20" s="125" t="s">
        <v>419</v>
      </c>
      <c r="R20" s="132"/>
      <c r="S20" s="671"/>
      <c r="T20" s="672"/>
      <c r="U20" s="643">
        <v>50250</v>
      </c>
      <c r="V20" s="657"/>
      <c r="W20" s="126" t="s">
        <v>420</v>
      </c>
      <c r="X20" s="131">
        <v>230</v>
      </c>
      <c r="Y20" s="167"/>
      <c r="Z20" s="125" t="s">
        <v>421</v>
      </c>
      <c r="AA20" s="125"/>
      <c r="AB20" s="639"/>
      <c r="AC20" s="640"/>
      <c r="AD20" s="643">
        <v>50415</v>
      </c>
      <c r="AE20" s="644"/>
      <c r="AF20" s="126" t="s">
        <v>422</v>
      </c>
      <c r="AG20" s="131">
        <v>165</v>
      </c>
      <c r="AH20" s="166"/>
      <c r="AI20" s="132" t="s">
        <v>423</v>
      </c>
      <c r="AJ20" s="132"/>
      <c r="AK20" s="132"/>
    </row>
    <row r="21" spans="1:37" ht="15.75" customHeight="1" thickTop="1">
      <c r="A21" s="647" t="s">
        <v>340</v>
      </c>
      <c r="B21" s="648"/>
      <c r="C21" s="649" t="s">
        <v>4</v>
      </c>
      <c r="D21" s="648"/>
      <c r="E21" s="336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696" t="s">
        <v>426</v>
      </c>
      <c r="T21" s="697"/>
      <c r="U21" s="643">
        <v>50260</v>
      </c>
      <c r="V21" s="657"/>
      <c r="W21" s="126" t="s">
        <v>427</v>
      </c>
      <c r="X21" s="131">
        <v>600</v>
      </c>
      <c r="Y21" s="167"/>
      <c r="Z21" s="125" t="s">
        <v>428</v>
      </c>
      <c r="AA21" s="125"/>
      <c r="AB21" s="639"/>
      <c r="AC21" s="640"/>
      <c r="AD21" s="643">
        <v>50435</v>
      </c>
      <c r="AE21" s="644"/>
      <c r="AF21" s="126" t="s">
        <v>429</v>
      </c>
      <c r="AG21" s="131">
        <v>520</v>
      </c>
      <c r="AH21" s="167"/>
      <c r="AI21" s="132" t="s">
        <v>430</v>
      </c>
      <c r="AJ21" s="132"/>
      <c r="AK21" s="132"/>
    </row>
    <row r="22" spans="1:37" ht="15.75" customHeight="1">
      <c r="A22" s="650" t="s">
        <v>415</v>
      </c>
      <c r="B22" s="651"/>
      <c r="C22" s="655">
        <v>50010</v>
      </c>
      <c r="D22" s="656"/>
      <c r="E22" s="320" t="s">
        <v>416</v>
      </c>
      <c r="F22" s="239">
        <v>2130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698"/>
      <c r="T22" s="699"/>
      <c r="U22" s="643">
        <v>50270</v>
      </c>
      <c r="V22" s="657"/>
      <c r="W22" s="126" t="s">
        <v>434</v>
      </c>
      <c r="X22" s="131">
        <v>310</v>
      </c>
      <c r="Y22" s="167"/>
      <c r="Z22" s="125" t="s">
        <v>435</v>
      </c>
      <c r="AA22" s="125"/>
      <c r="AB22" s="671"/>
      <c r="AC22" s="672"/>
      <c r="AD22" s="673">
        <v>50440</v>
      </c>
      <c r="AE22" s="674"/>
      <c r="AF22" s="136" t="s">
        <v>436</v>
      </c>
      <c r="AG22" s="123">
        <v>345</v>
      </c>
      <c r="AH22" s="166"/>
      <c r="AI22" s="132" t="s">
        <v>437</v>
      </c>
      <c r="AJ22" s="132"/>
      <c r="AK22" s="132"/>
    </row>
    <row r="23" spans="1:37" ht="15.75" customHeight="1">
      <c r="A23" s="652"/>
      <c r="B23" s="640"/>
      <c r="C23" s="643">
        <v>50020</v>
      </c>
      <c r="D23" s="657"/>
      <c r="E23" s="126" t="s">
        <v>424</v>
      </c>
      <c r="F23" s="374">
        <v>2540</v>
      </c>
      <c r="G23" s="168"/>
      <c r="H23" s="125"/>
      <c r="I23" s="125"/>
      <c r="J23" s="679" t="s">
        <v>340</v>
      </c>
      <c r="K23" s="666"/>
      <c r="L23" s="665" t="s">
        <v>4</v>
      </c>
      <c r="M23" s="666"/>
      <c r="N23" s="159" t="s">
        <v>112</v>
      </c>
      <c r="O23" s="162" t="s">
        <v>341</v>
      </c>
      <c r="P23" s="163" t="s">
        <v>114</v>
      </c>
      <c r="Q23" s="132"/>
      <c r="R23" s="132"/>
      <c r="S23" s="639" t="s">
        <v>440</v>
      </c>
      <c r="T23" s="640"/>
      <c r="U23" s="643">
        <v>50280</v>
      </c>
      <c r="V23" s="657"/>
      <c r="W23" s="126" t="s">
        <v>441</v>
      </c>
      <c r="X23" s="131">
        <v>1015</v>
      </c>
      <c r="Y23" s="167"/>
      <c r="Z23" s="125" t="s">
        <v>442</v>
      </c>
      <c r="AA23" s="125"/>
      <c r="AB23" s="639" t="s">
        <v>443</v>
      </c>
      <c r="AC23" s="640"/>
      <c r="AD23" s="643">
        <v>50450</v>
      </c>
      <c r="AE23" s="644"/>
      <c r="AF23" s="126" t="s">
        <v>444</v>
      </c>
      <c r="AG23" s="131">
        <v>490</v>
      </c>
      <c r="AH23" s="167"/>
      <c r="AJ23" s="132"/>
      <c r="AK23" s="132"/>
    </row>
    <row r="24" spans="1:37" ht="15.75" customHeight="1">
      <c r="A24" s="652"/>
      <c r="B24" s="640"/>
      <c r="C24" s="643">
        <v>50030</v>
      </c>
      <c r="D24" s="657"/>
      <c r="E24" s="126" t="s">
        <v>431</v>
      </c>
      <c r="F24" s="374">
        <v>2430</v>
      </c>
      <c r="G24" s="168"/>
      <c r="H24" s="125" t="s">
        <v>446</v>
      </c>
      <c r="I24" s="125"/>
      <c r="J24" s="695" t="s">
        <v>447</v>
      </c>
      <c r="K24" s="651"/>
      <c r="L24" s="655">
        <v>13210</v>
      </c>
      <c r="M24" s="684"/>
      <c r="N24" s="320" t="s">
        <v>448</v>
      </c>
      <c r="O24" s="239">
        <v>260</v>
      </c>
      <c r="P24" s="166"/>
      <c r="Q24" s="132" t="s">
        <v>449</v>
      </c>
      <c r="R24" s="132"/>
      <c r="S24" s="639"/>
      <c r="T24" s="640"/>
      <c r="U24" s="680">
        <v>50290</v>
      </c>
      <c r="V24" s="687"/>
      <c r="W24" s="137" t="s">
        <v>450</v>
      </c>
      <c r="X24" s="331">
        <v>80</v>
      </c>
      <c r="Y24" s="184"/>
      <c r="Z24" s="125" t="s">
        <v>451</v>
      </c>
      <c r="AA24" s="125"/>
      <c r="AB24" s="671"/>
      <c r="AC24" s="672"/>
      <c r="AD24" s="643">
        <v>50460</v>
      </c>
      <c r="AE24" s="644"/>
      <c r="AF24" s="126" t="s">
        <v>452</v>
      </c>
      <c r="AG24" s="131">
        <v>2015</v>
      </c>
      <c r="AH24" s="167"/>
      <c r="AJ24" s="132"/>
      <c r="AK24" s="132"/>
    </row>
    <row r="25" spans="1:37" ht="15.75" customHeight="1">
      <c r="A25" s="652"/>
      <c r="B25" s="640"/>
      <c r="C25" s="663">
        <v>50040</v>
      </c>
      <c r="D25" s="664"/>
      <c r="E25" s="305" t="s">
        <v>438</v>
      </c>
      <c r="F25" s="658" t="s">
        <v>439</v>
      </c>
      <c r="G25" s="659"/>
      <c r="H25" s="125" t="s">
        <v>454</v>
      </c>
      <c r="I25" s="125"/>
      <c r="J25" s="639"/>
      <c r="K25" s="640"/>
      <c r="L25" s="643">
        <v>13220</v>
      </c>
      <c r="M25" s="662"/>
      <c r="N25" s="126" t="s">
        <v>455</v>
      </c>
      <c r="O25" s="131">
        <v>310</v>
      </c>
      <c r="P25" s="167"/>
      <c r="Q25" s="132" t="s">
        <v>456</v>
      </c>
      <c r="R25" s="132"/>
      <c r="S25" s="639"/>
      <c r="T25" s="640"/>
      <c r="U25" s="643">
        <v>50300</v>
      </c>
      <c r="V25" s="657"/>
      <c r="W25" s="176" t="s">
        <v>457</v>
      </c>
      <c r="X25" s="131">
        <v>475</v>
      </c>
      <c r="Y25" s="167"/>
      <c r="Z25" s="125" t="s">
        <v>458</v>
      </c>
      <c r="AA25" s="125"/>
      <c r="AB25" s="671" t="s">
        <v>459</v>
      </c>
      <c r="AC25" s="672"/>
      <c r="AD25" s="643">
        <v>50470</v>
      </c>
      <c r="AE25" s="644"/>
      <c r="AF25" s="126" t="s">
        <v>460</v>
      </c>
      <c r="AG25" s="131">
        <v>1025</v>
      </c>
      <c r="AH25" s="167"/>
      <c r="AJ25" s="132"/>
      <c r="AK25" s="132"/>
    </row>
    <row r="26" spans="1:37" ht="15.75" customHeight="1">
      <c r="A26" s="652"/>
      <c r="B26" s="640"/>
      <c r="C26" s="643">
        <v>50050</v>
      </c>
      <c r="D26" s="657"/>
      <c r="E26" s="176" t="s">
        <v>445</v>
      </c>
      <c r="F26" s="374">
        <v>3055</v>
      </c>
      <c r="G26" s="168"/>
      <c r="H26" s="125" t="s">
        <v>462</v>
      </c>
      <c r="I26" s="125"/>
      <c r="J26" s="639"/>
      <c r="K26" s="640"/>
      <c r="L26" s="643">
        <v>13230</v>
      </c>
      <c r="M26" s="662"/>
      <c r="N26" s="126" t="s">
        <v>463</v>
      </c>
      <c r="O26" s="131">
        <v>4115</v>
      </c>
      <c r="P26" s="167"/>
      <c r="Q26" s="132" t="s">
        <v>464</v>
      </c>
      <c r="R26" s="132"/>
      <c r="S26" s="641"/>
      <c r="T26" s="642"/>
      <c r="U26" s="645">
        <v>50310</v>
      </c>
      <c r="V26" s="685"/>
      <c r="W26" s="182" t="s">
        <v>465</v>
      </c>
      <c r="X26" s="170">
        <v>60</v>
      </c>
      <c r="Y26" s="171"/>
      <c r="Z26" s="125" t="s">
        <v>466</v>
      </c>
      <c r="AA26" s="125"/>
      <c r="AB26" s="639" t="s">
        <v>467</v>
      </c>
      <c r="AC26" s="640"/>
      <c r="AD26" s="643">
        <v>50490</v>
      </c>
      <c r="AE26" s="644"/>
      <c r="AF26" s="126" t="s">
        <v>468</v>
      </c>
      <c r="AG26" s="131">
        <v>650</v>
      </c>
      <c r="AH26" s="167"/>
      <c r="AJ26" s="132"/>
      <c r="AK26" s="132"/>
    </row>
    <row r="27" spans="1:37" ht="15.75" customHeight="1">
      <c r="A27" s="652"/>
      <c r="B27" s="640"/>
      <c r="C27" s="643">
        <v>50060</v>
      </c>
      <c r="D27" s="657"/>
      <c r="E27" s="126" t="s">
        <v>453</v>
      </c>
      <c r="F27" s="131">
        <v>2430</v>
      </c>
      <c r="G27" s="168"/>
      <c r="H27" s="125"/>
      <c r="I27" s="125"/>
      <c r="J27" s="639"/>
      <c r="K27" s="640"/>
      <c r="L27" s="643">
        <v>13240</v>
      </c>
      <c r="M27" s="662"/>
      <c r="N27" s="126" t="s">
        <v>469</v>
      </c>
      <c r="O27" s="131">
        <v>365</v>
      </c>
      <c r="P27" s="167"/>
      <c r="Q27" s="132" t="s">
        <v>470</v>
      </c>
      <c r="R27" s="132"/>
      <c r="S27" s="341"/>
      <c r="T27" s="341"/>
      <c r="U27" s="690"/>
      <c r="V27" s="690"/>
      <c r="W27" s="332"/>
      <c r="X27" s="333"/>
      <c r="Y27" s="379"/>
      <c r="Z27" s="132" t="s">
        <v>471</v>
      </c>
      <c r="AA27" s="125"/>
      <c r="AB27" s="639"/>
      <c r="AC27" s="640"/>
      <c r="AD27" s="643">
        <v>50491</v>
      </c>
      <c r="AE27" s="644"/>
      <c r="AF27" s="196" t="s">
        <v>472</v>
      </c>
      <c r="AG27" s="131">
        <v>40</v>
      </c>
      <c r="AH27" s="167"/>
      <c r="AJ27" s="132"/>
      <c r="AK27" s="132"/>
    </row>
    <row r="28" spans="1:37" ht="15.75" customHeight="1" thickBot="1">
      <c r="A28" s="653"/>
      <c r="B28" s="654"/>
      <c r="C28" s="660">
        <v>50070</v>
      </c>
      <c r="D28" s="661"/>
      <c r="E28" s="326" t="s">
        <v>461</v>
      </c>
      <c r="F28" s="396">
        <v>2300</v>
      </c>
      <c r="G28" s="197"/>
      <c r="H28" s="125"/>
      <c r="I28" s="165"/>
      <c r="J28" s="639"/>
      <c r="K28" s="640"/>
      <c r="L28" s="643">
        <v>13250</v>
      </c>
      <c r="M28" s="662"/>
      <c r="N28" s="126" t="s">
        <v>473</v>
      </c>
      <c r="O28" s="131">
        <v>285</v>
      </c>
      <c r="P28" s="167"/>
      <c r="Q28" s="132" t="s">
        <v>474</v>
      </c>
      <c r="R28" s="132"/>
      <c r="S28" s="341"/>
      <c r="T28" s="341"/>
      <c r="U28" s="691"/>
      <c r="V28" s="691"/>
      <c r="W28" s="334"/>
      <c r="X28" s="335"/>
      <c r="Y28" s="379"/>
      <c r="Z28" s="132" t="s">
        <v>475</v>
      </c>
      <c r="AA28" s="165"/>
      <c r="AB28" s="639"/>
      <c r="AC28" s="640"/>
      <c r="AD28" s="643">
        <v>50500</v>
      </c>
      <c r="AE28" s="644"/>
      <c r="AF28" s="196" t="s">
        <v>476</v>
      </c>
      <c r="AG28" s="131">
        <v>115</v>
      </c>
      <c r="AH28" s="167"/>
      <c r="AJ28" s="132"/>
      <c r="AK28" s="132"/>
    </row>
    <row r="29" spans="1:37" ht="15.75" customHeight="1" thickTop="1">
      <c r="A29"/>
      <c r="B29"/>
      <c r="C29"/>
      <c r="D29"/>
      <c r="E29"/>
      <c r="F29"/>
      <c r="G29"/>
      <c r="I29" s="165"/>
      <c r="J29" s="671"/>
      <c r="K29" s="672"/>
      <c r="L29" s="643">
        <v>15100</v>
      </c>
      <c r="M29" s="662"/>
      <c r="N29" s="126" t="s">
        <v>477</v>
      </c>
      <c r="O29" s="131">
        <v>180</v>
      </c>
      <c r="P29" s="167"/>
      <c r="Q29" s="132" t="s">
        <v>478</v>
      </c>
      <c r="R29" s="132"/>
      <c r="S29" s="341"/>
      <c r="T29" s="341"/>
      <c r="U29" s="691"/>
      <c r="V29" s="691"/>
      <c r="W29" s="334"/>
      <c r="X29" s="335"/>
      <c r="Y29" s="379"/>
      <c r="Z29" s="132" t="s">
        <v>479</v>
      </c>
      <c r="AB29" s="641"/>
      <c r="AC29" s="642"/>
      <c r="AD29" s="645">
        <v>50510</v>
      </c>
      <c r="AE29" s="646"/>
      <c r="AF29" s="209" t="s">
        <v>480</v>
      </c>
      <c r="AG29" s="170">
        <v>140</v>
      </c>
      <c r="AH29" s="171"/>
      <c r="AJ29" s="132"/>
      <c r="AK29" s="132"/>
    </row>
    <row r="30" spans="1:37" ht="15.75" customHeight="1">
      <c r="A30"/>
      <c r="B30"/>
      <c r="C30"/>
      <c r="D30"/>
      <c r="E30"/>
      <c r="F30"/>
      <c r="G30"/>
      <c r="I30" s="165"/>
      <c r="J30" s="639" t="s">
        <v>481</v>
      </c>
      <c r="K30" s="640"/>
      <c r="L30" s="643">
        <v>15010</v>
      </c>
      <c r="M30" s="662"/>
      <c r="N30" s="126" t="s">
        <v>482</v>
      </c>
      <c r="O30" s="131">
        <v>1180</v>
      </c>
      <c r="P30" s="167"/>
      <c r="Q30" s="132" t="s">
        <v>483</v>
      </c>
      <c r="R30" s="132"/>
      <c r="S30" s="341"/>
      <c r="T30" s="341"/>
      <c r="U30" s="691"/>
      <c r="V30" s="691"/>
      <c r="W30" s="708"/>
      <c r="X30" s="702"/>
      <c r="Y30" s="704"/>
      <c r="Z30" s="705"/>
      <c r="AJ30" s="132"/>
      <c r="AK30" s="132"/>
    </row>
    <row r="31" spans="1:37" ht="15.75" customHeight="1">
      <c r="I31" s="165"/>
      <c r="J31" s="639"/>
      <c r="K31" s="640"/>
      <c r="L31" s="643">
        <v>15020</v>
      </c>
      <c r="M31" s="662"/>
      <c r="N31" s="126" t="s">
        <v>484</v>
      </c>
      <c r="O31" s="131">
        <v>205</v>
      </c>
      <c r="P31" s="167"/>
      <c r="Q31" s="132" t="s">
        <v>485</v>
      </c>
      <c r="R31" s="132"/>
      <c r="S31" s="700"/>
      <c r="T31" s="700"/>
      <c r="U31" s="691"/>
      <c r="V31" s="691"/>
      <c r="W31" s="708"/>
      <c r="X31" s="703"/>
      <c r="Y31" s="703"/>
      <c r="Z31" s="705"/>
      <c r="AJ31" s="132"/>
      <c r="AK31" s="132"/>
    </row>
    <row r="32" spans="1:37" ht="15.75" customHeight="1">
      <c r="I32" s="165"/>
      <c r="J32" s="671"/>
      <c r="K32" s="672"/>
      <c r="L32" s="643">
        <v>15060</v>
      </c>
      <c r="M32" s="662"/>
      <c r="N32" s="126" t="s">
        <v>486</v>
      </c>
      <c r="O32" s="131">
        <v>215</v>
      </c>
      <c r="P32" s="167"/>
      <c r="Q32" s="132" t="s">
        <v>487</v>
      </c>
      <c r="R32" s="132"/>
      <c r="S32" s="700"/>
      <c r="T32" s="700"/>
      <c r="U32" s="691"/>
      <c r="V32" s="694"/>
      <c r="W32" s="334"/>
      <c r="X32" s="335"/>
      <c r="Y32" s="379"/>
      <c r="Z32" s="132" t="s">
        <v>488</v>
      </c>
      <c r="AJ32" s="132"/>
      <c r="AK32" s="132"/>
    </row>
    <row r="33" spans="1:38" ht="15.75" customHeight="1">
      <c r="I33" s="165"/>
      <c r="J33" s="639" t="s">
        <v>489</v>
      </c>
      <c r="K33" s="640"/>
      <c r="L33" s="643">
        <v>15030</v>
      </c>
      <c r="M33" s="662"/>
      <c r="N33" s="136" t="s">
        <v>490</v>
      </c>
      <c r="O33" s="123">
        <v>505</v>
      </c>
      <c r="P33" s="166"/>
      <c r="Q33" s="132" t="s">
        <v>491</v>
      </c>
      <c r="R33" s="132"/>
      <c r="S33" s="700"/>
      <c r="T33" s="700"/>
      <c r="U33" s="691"/>
      <c r="V33" s="694"/>
      <c r="W33" s="334"/>
      <c r="X33" s="335"/>
      <c r="Y33" s="379"/>
      <c r="Z33" s="132" t="s">
        <v>492</v>
      </c>
      <c r="AI33" s="132"/>
      <c r="AJ33" s="132"/>
      <c r="AK33" s="132"/>
    </row>
    <row r="34" spans="1:38" ht="15.75" customHeight="1">
      <c r="I34" s="165"/>
      <c r="J34" s="639"/>
      <c r="K34" s="640"/>
      <c r="L34" s="643">
        <v>15040</v>
      </c>
      <c r="M34" s="662"/>
      <c r="N34" s="196" t="s">
        <v>493</v>
      </c>
      <c r="O34" s="131">
        <v>140</v>
      </c>
      <c r="P34" s="167"/>
      <c r="Q34" s="132" t="s">
        <v>494</v>
      </c>
      <c r="R34" s="3"/>
      <c r="AI34" s="132"/>
      <c r="AJ34" s="132"/>
      <c r="AK34" s="132"/>
      <c r="AL34" s="132"/>
    </row>
    <row r="35" spans="1:38" ht="15.75" customHeight="1">
      <c r="I35" s="165"/>
      <c r="J35" s="671"/>
      <c r="K35" s="672"/>
      <c r="L35" s="688">
        <v>15050</v>
      </c>
      <c r="M35" s="689"/>
      <c r="N35" s="354" t="s">
        <v>495</v>
      </c>
      <c r="O35" s="692" t="s">
        <v>1685</v>
      </c>
      <c r="P35" s="693"/>
      <c r="Q35" s="132" t="s">
        <v>496</v>
      </c>
      <c r="R35" s="132"/>
      <c r="AI35" s="132"/>
      <c r="AJ35" s="132"/>
      <c r="AK35" s="132"/>
      <c r="AL35" s="132"/>
    </row>
    <row r="36" spans="1:38" ht="15.65" customHeight="1">
      <c r="I36" s="165"/>
      <c r="J36" s="639" t="s">
        <v>497</v>
      </c>
      <c r="K36" s="640"/>
      <c r="L36" s="643">
        <v>15070</v>
      </c>
      <c r="M36" s="662"/>
      <c r="N36" s="136" t="s">
        <v>498</v>
      </c>
      <c r="O36" s="131">
        <v>310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  <c r="AK36" s="132"/>
      <c r="AL36" s="132"/>
    </row>
    <row r="37" spans="1:38" ht="15.75" customHeight="1">
      <c r="I37" s="165"/>
      <c r="J37" s="641"/>
      <c r="K37" s="642"/>
      <c r="L37" s="645">
        <v>15080</v>
      </c>
      <c r="M37" s="686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</row>
    <row r="39" spans="1:38" ht="13">
      <c r="AE39" s="132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454" t="s">
        <v>1656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51"/>
      <c r="D41" s="345"/>
      <c r="E41" s="142" t="s">
        <v>324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  <c r="AK41" s="132"/>
      <c r="AL41" s="132"/>
    </row>
    <row r="42" spans="1:38" ht="15">
      <c r="A42" s="142" t="s">
        <v>1638</v>
      </c>
      <c r="B42" s="440"/>
      <c r="C42" s="132"/>
      <c r="E42" s="142"/>
      <c r="F42" s="352"/>
      <c r="G42" s="352"/>
      <c r="H42" s="352"/>
      <c r="I42" s="352"/>
      <c r="J42" s="352"/>
      <c r="K42" s="352"/>
      <c r="L42" s="352"/>
      <c r="M42" s="352"/>
      <c r="N42" s="352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2" t="s">
        <v>502</v>
      </c>
      <c r="AG43" s="403"/>
      <c r="AH43" s="145">
        <f>SUM(F11:F18,F22:F28)</f>
        <v>33600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4" t="s">
        <v>503</v>
      </c>
      <c r="AG44" s="405"/>
      <c r="AH44" s="355">
        <f>SUM(O11,O13:O20,O24:O37,X11:X14,X18:X26,AG11:AG29)</f>
        <v>41150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74750</v>
      </c>
      <c r="AI45" s="132"/>
      <c r="AJ45" s="132"/>
      <c r="AK45" s="132"/>
      <c r="AL45" s="132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hstLF21iQxlWeLyqFg/dKNOQbDiwatzHpbYn30a7ilQ7572FpOclfFsX4UZFKVHSqoEFP9B8SgwdSewOg5jQeA==" saltValue="XmpcWaKNkYut1QzJKHXW2A==" spinCount="100000" sheet="1" scenarios="1" formatCells="0" autoFilter="0"/>
  <protectedRanges>
    <protectedRange sqref="P38" name="範囲1_1_1"/>
  </protectedRanges>
  <mergeCells count="162"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3</v>
      </c>
      <c r="B2" s="620"/>
      <c r="C2" s="621" t="s">
        <v>504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334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735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5">
        <f>SUM(G11:H22)</f>
        <v>0</v>
      </c>
      <c r="M7" s="796"/>
      <c r="N7" s="796"/>
      <c r="O7" s="795">
        <f>SUM(P11:P22,Y11:Y28,AH11:AH27)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728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 s="132"/>
      <c r="I10" s="132"/>
      <c r="J10" s="679" t="s">
        <v>340</v>
      </c>
      <c r="K10" s="793"/>
      <c r="L10" s="794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132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8" ht="15.75" customHeight="1">
      <c r="A11" s="757" t="s">
        <v>509</v>
      </c>
      <c r="B11" s="737"/>
      <c r="C11" s="655">
        <v>52010</v>
      </c>
      <c r="D11" s="787"/>
      <c r="E11" s="329" t="s">
        <v>510</v>
      </c>
      <c r="F11" s="239">
        <v>1410</v>
      </c>
      <c r="G11" s="164"/>
      <c r="H11" s="194" t="s">
        <v>511</v>
      </c>
      <c r="I11" s="132"/>
      <c r="J11" s="695" t="s">
        <v>512</v>
      </c>
      <c r="K11" s="788"/>
      <c r="L11" s="787">
        <v>51010</v>
      </c>
      <c r="M11" s="656"/>
      <c r="N11" s="320" t="s">
        <v>513</v>
      </c>
      <c r="O11" s="239">
        <v>3210</v>
      </c>
      <c r="P11" s="166"/>
      <c r="Q11" s="132" t="s">
        <v>514</v>
      </c>
      <c r="R11" s="132"/>
      <c r="S11" s="695" t="s">
        <v>515</v>
      </c>
      <c r="T11" s="788"/>
      <c r="U11" s="787">
        <v>12010</v>
      </c>
      <c r="V11" s="656"/>
      <c r="W11" s="122" t="s">
        <v>516</v>
      </c>
      <c r="X11" s="479">
        <v>205</v>
      </c>
      <c r="Y11" s="166"/>
      <c r="Z11" s="132" t="s">
        <v>517</v>
      </c>
      <c r="AA11" s="132"/>
      <c r="AB11" s="706" t="s">
        <v>518</v>
      </c>
      <c r="AC11" s="707"/>
      <c r="AD11" s="643">
        <v>15140</v>
      </c>
      <c r="AE11" s="657"/>
      <c r="AF11" s="126" t="s">
        <v>519</v>
      </c>
      <c r="AG11" s="479">
        <v>70</v>
      </c>
      <c r="AH11" s="167"/>
      <c r="AI11" s="132" t="s">
        <v>520</v>
      </c>
      <c r="AJ11" s="132"/>
      <c r="AK11" s="117"/>
      <c r="AL11" s="181"/>
    </row>
    <row r="12" spans="1:38" ht="15.75" customHeight="1">
      <c r="A12" s="758"/>
      <c r="B12" s="739"/>
      <c r="C12" s="643">
        <v>52020</v>
      </c>
      <c r="D12" s="765"/>
      <c r="E12" s="176" t="s">
        <v>521</v>
      </c>
      <c r="F12" s="262">
        <v>2250</v>
      </c>
      <c r="G12" s="168"/>
      <c r="H12" s="194" t="s">
        <v>522</v>
      </c>
      <c r="I12" s="132"/>
      <c r="J12" s="766" t="s">
        <v>523</v>
      </c>
      <c r="K12" s="776"/>
      <c r="L12" s="765">
        <v>51030</v>
      </c>
      <c r="M12" s="677"/>
      <c r="N12" s="126" t="s">
        <v>524</v>
      </c>
      <c r="O12" s="195">
        <v>490</v>
      </c>
      <c r="P12" s="167"/>
      <c r="Q12" s="132" t="s">
        <v>525</v>
      </c>
      <c r="R12" s="132"/>
      <c r="S12" s="639"/>
      <c r="T12" s="772"/>
      <c r="U12" s="765">
        <v>12020</v>
      </c>
      <c r="V12" s="657"/>
      <c r="W12" s="126" t="s">
        <v>526</v>
      </c>
      <c r="X12" s="195">
        <v>645</v>
      </c>
      <c r="Y12" s="167"/>
      <c r="Z12" s="132" t="s">
        <v>527</v>
      </c>
      <c r="AA12" s="132"/>
      <c r="AB12" s="639"/>
      <c r="AC12" s="640"/>
      <c r="AD12" s="643">
        <v>15150</v>
      </c>
      <c r="AE12" s="657"/>
      <c r="AF12" s="126" t="s">
        <v>528</v>
      </c>
      <c r="AG12" s="195">
        <v>445</v>
      </c>
      <c r="AH12" s="167"/>
      <c r="AI12" s="132" t="s">
        <v>529</v>
      </c>
      <c r="AJ12" s="132"/>
      <c r="AK12" s="117"/>
      <c r="AL12" s="132"/>
    </row>
    <row r="13" spans="1:38" ht="15.75" customHeight="1">
      <c r="A13" s="758"/>
      <c r="B13" s="739"/>
      <c r="C13" s="643">
        <v>52025</v>
      </c>
      <c r="D13" s="657"/>
      <c r="E13" s="176" t="s">
        <v>1733</v>
      </c>
      <c r="F13" s="262">
        <v>1025</v>
      </c>
      <c r="G13" s="168"/>
      <c r="H13" s="194" t="s">
        <v>531</v>
      </c>
      <c r="I13" s="132"/>
      <c r="J13" s="639"/>
      <c r="K13" s="772"/>
      <c r="L13" s="765">
        <v>11031</v>
      </c>
      <c r="M13" s="677"/>
      <c r="N13" s="196" t="s">
        <v>532</v>
      </c>
      <c r="O13" s="195">
        <v>20</v>
      </c>
      <c r="P13" s="167"/>
      <c r="Q13" s="132" t="s">
        <v>533</v>
      </c>
      <c r="R13" s="132"/>
      <c r="S13" s="766" t="s">
        <v>534</v>
      </c>
      <c r="T13" s="776"/>
      <c r="U13" s="765">
        <v>12040</v>
      </c>
      <c r="V13" s="777"/>
      <c r="W13" s="126" t="s">
        <v>535</v>
      </c>
      <c r="X13" s="195">
        <v>2810</v>
      </c>
      <c r="Y13" s="167"/>
      <c r="Z13" s="132" t="s">
        <v>536</v>
      </c>
      <c r="AA13" s="132"/>
      <c r="AB13" s="639"/>
      <c r="AC13" s="640"/>
      <c r="AD13" s="643">
        <v>15550</v>
      </c>
      <c r="AE13" s="657"/>
      <c r="AF13" s="126" t="s">
        <v>537</v>
      </c>
      <c r="AG13" s="195">
        <v>25</v>
      </c>
      <c r="AH13" s="167"/>
      <c r="AI13" s="132" t="s">
        <v>538</v>
      </c>
      <c r="AJ13" s="132"/>
      <c r="AK13" s="117"/>
    </row>
    <row r="14" spans="1:38" ht="15.75" customHeight="1">
      <c r="A14" s="758"/>
      <c r="B14" s="739"/>
      <c r="C14" s="643">
        <v>52030</v>
      </c>
      <c r="D14" s="765"/>
      <c r="E14" s="176" t="s">
        <v>530</v>
      </c>
      <c r="F14" s="262">
        <v>1515</v>
      </c>
      <c r="G14" s="168"/>
      <c r="H14" s="194" t="s">
        <v>540</v>
      </c>
      <c r="I14" s="132"/>
      <c r="J14" s="639"/>
      <c r="K14" s="772"/>
      <c r="L14" s="765">
        <v>11032</v>
      </c>
      <c r="M14" s="677"/>
      <c r="N14" s="126" t="s">
        <v>541</v>
      </c>
      <c r="O14" s="195">
        <v>50</v>
      </c>
      <c r="P14" s="167"/>
      <c r="Q14" s="132" t="s">
        <v>542</v>
      </c>
      <c r="R14" s="132"/>
      <c r="S14" s="639"/>
      <c r="T14" s="772"/>
      <c r="U14" s="747">
        <v>12050</v>
      </c>
      <c r="V14" s="785"/>
      <c r="W14" s="183" t="s">
        <v>543</v>
      </c>
      <c r="X14" s="789" t="s">
        <v>544</v>
      </c>
      <c r="Y14" s="790"/>
      <c r="Z14" s="132"/>
      <c r="AA14" s="132"/>
      <c r="AB14" s="766" t="s">
        <v>545</v>
      </c>
      <c r="AC14" s="767"/>
      <c r="AD14" s="643">
        <v>15160</v>
      </c>
      <c r="AE14" s="657"/>
      <c r="AF14" s="126" t="s">
        <v>546</v>
      </c>
      <c r="AG14" s="195">
        <v>435</v>
      </c>
      <c r="AH14" s="167"/>
      <c r="AI14" s="132" t="s">
        <v>547</v>
      </c>
      <c r="AJ14" s="132"/>
      <c r="AK14" s="117"/>
    </row>
    <row r="15" spans="1:38" ht="15.75" customHeight="1">
      <c r="A15" s="758"/>
      <c r="B15" s="739"/>
      <c r="C15" s="643">
        <v>52040</v>
      </c>
      <c r="D15" s="765"/>
      <c r="E15" s="176" t="s">
        <v>539</v>
      </c>
      <c r="F15" s="262">
        <v>2205</v>
      </c>
      <c r="G15" s="168"/>
      <c r="H15" s="194"/>
      <c r="I15" s="132"/>
      <c r="J15" s="671"/>
      <c r="K15" s="786"/>
      <c r="L15" s="765">
        <v>11040</v>
      </c>
      <c r="M15" s="677"/>
      <c r="N15" s="126" t="s">
        <v>550</v>
      </c>
      <c r="O15" s="195">
        <v>135</v>
      </c>
      <c r="P15" s="167"/>
      <c r="Q15" s="132" t="s">
        <v>551</v>
      </c>
      <c r="R15" s="132"/>
      <c r="S15" s="766" t="s">
        <v>552</v>
      </c>
      <c r="T15" s="776"/>
      <c r="U15" s="747">
        <v>12060</v>
      </c>
      <c r="V15" s="785"/>
      <c r="W15" s="134" t="s">
        <v>553</v>
      </c>
      <c r="X15" s="761" t="s">
        <v>544</v>
      </c>
      <c r="Y15" s="762"/>
      <c r="Z15" s="132" t="s">
        <v>554</v>
      </c>
      <c r="AA15" s="132"/>
      <c r="AB15" s="639"/>
      <c r="AC15" s="640"/>
      <c r="AD15" s="643">
        <v>15551</v>
      </c>
      <c r="AE15" s="657"/>
      <c r="AF15" s="196" t="s">
        <v>555</v>
      </c>
      <c r="AG15" s="195">
        <v>35</v>
      </c>
      <c r="AH15" s="167"/>
      <c r="AI15" s="132" t="s">
        <v>556</v>
      </c>
      <c r="AJ15" s="132"/>
      <c r="AK15" s="117"/>
    </row>
    <row r="16" spans="1:38" ht="15.75" customHeight="1">
      <c r="A16" s="758"/>
      <c r="B16" s="739"/>
      <c r="C16" s="663">
        <v>52050</v>
      </c>
      <c r="D16" s="747"/>
      <c r="E16" s="240" t="s">
        <v>548</v>
      </c>
      <c r="F16" s="781" t="s">
        <v>549</v>
      </c>
      <c r="G16" s="782"/>
      <c r="H16" s="194" t="s">
        <v>558</v>
      </c>
      <c r="I16" s="132"/>
      <c r="J16" s="766" t="s">
        <v>559</v>
      </c>
      <c r="K16" s="776"/>
      <c r="L16" s="765">
        <v>11041</v>
      </c>
      <c r="M16" s="677"/>
      <c r="N16" s="196" t="s">
        <v>560</v>
      </c>
      <c r="O16" s="195">
        <v>55</v>
      </c>
      <c r="P16" s="167"/>
      <c r="Q16" s="132" t="s">
        <v>561</v>
      </c>
      <c r="R16" s="132"/>
      <c r="S16" s="783"/>
      <c r="T16" s="784"/>
      <c r="U16" s="765">
        <v>12061</v>
      </c>
      <c r="V16" s="777"/>
      <c r="W16" s="196" t="s">
        <v>562</v>
      </c>
      <c r="X16" s="195">
        <v>75</v>
      </c>
      <c r="Y16" s="167"/>
      <c r="Z16" s="132" t="s">
        <v>563</v>
      </c>
      <c r="AA16" s="132"/>
      <c r="AB16" s="639"/>
      <c r="AC16" s="640"/>
      <c r="AD16" s="643">
        <v>15552</v>
      </c>
      <c r="AE16" s="657"/>
      <c r="AF16" s="196" t="s">
        <v>564</v>
      </c>
      <c r="AG16" s="195">
        <v>60</v>
      </c>
      <c r="AH16" s="167"/>
      <c r="AI16" s="132" t="s">
        <v>565</v>
      </c>
      <c r="AJ16" s="132"/>
      <c r="AK16" s="117"/>
    </row>
    <row r="17" spans="1:40" ht="15.75" customHeight="1">
      <c r="A17" s="758"/>
      <c r="B17" s="739"/>
      <c r="C17" s="643">
        <v>52060</v>
      </c>
      <c r="D17" s="765"/>
      <c r="E17" s="176" t="s">
        <v>557</v>
      </c>
      <c r="F17" s="262">
        <v>2535</v>
      </c>
      <c r="G17" s="168"/>
      <c r="H17" s="194" t="s">
        <v>567</v>
      </c>
      <c r="I17" s="132"/>
      <c r="J17" s="639"/>
      <c r="K17" s="772"/>
      <c r="L17" s="765">
        <v>11050</v>
      </c>
      <c r="M17" s="677"/>
      <c r="N17" s="126" t="s">
        <v>568</v>
      </c>
      <c r="O17" s="195">
        <v>140</v>
      </c>
      <c r="P17" s="167"/>
      <c r="Q17" s="132" t="s">
        <v>569</v>
      </c>
      <c r="R17" s="132"/>
      <c r="S17" s="671" t="s">
        <v>570</v>
      </c>
      <c r="T17" s="786"/>
      <c r="U17" s="765">
        <v>12070</v>
      </c>
      <c r="V17" s="777"/>
      <c r="W17" s="126" t="s">
        <v>571</v>
      </c>
      <c r="X17" s="195">
        <v>170</v>
      </c>
      <c r="Y17" s="167"/>
      <c r="Z17" s="132" t="s">
        <v>572</v>
      </c>
      <c r="AA17" s="132"/>
      <c r="AB17" s="639"/>
      <c r="AC17" s="640"/>
      <c r="AD17" s="663">
        <v>15553</v>
      </c>
      <c r="AE17" s="664"/>
      <c r="AF17" s="183" t="s">
        <v>573</v>
      </c>
      <c r="AG17" s="761" t="s">
        <v>1665</v>
      </c>
      <c r="AH17" s="762"/>
      <c r="AI17" s="132" t="s">
        <v>574</v>
      </c>
      <c r="AJ17" s="132"/>
      <c r="AK17" s="117"/>
    </row>
    <row r="18" spans="1:40" ht="15.75" customHeight="1">
      <c r="A18" s="758"/>
      <c r="B18" s="739"/>
      <c r="C18" s="643">
        <v>52070</v>
      </c>
      <c r="D18" s="765"/>
      <c r="E18" s="176" t="s">
        <v>566</v>
      </c>
      <c r="F18" s="262">
        <v>3145</v>
      </c>
      <c r="G18" s="168"/>
      <c r="H18" s="194" t="s">
        <v>576</v>
      </c>
      <c r="I18" s="132"/>
      <c r="J18" s="766" t="s">
        <v>577</v>
      </c>
      <c r="K18" s="776"/>
      <c r="L18" s="765">
        <v>11060</v>
      </c>
      <c r="M18" s="677"/>
      <c r="N18" s="126" t="s">
        <v>578</v>
      </c>
      <c r="O18" s="195">
        <v>560</v>
      </c>
      <c r="P18" s="167"/>
      <c r="Q18" s="132" t="s">
        <v>579</v>
      </c>
      <c r="R18" s="132"/>
      <c r="S18" s="766" t="s">
        <v>580</v>
      </c>
      <c r="T18" s="776"/>
      <c r="U18" s="765">
        <v>12080</v>
      </c>
      <c r="V18" s="777"/>
      <c r="W18" s="126" t="s">
        <v>581</v>
      </c>
      <c r="X18" s="195">
        <v>2355</v>
      </c>
      <c r="Y18" s="167"/>
      <c r="Z18" s="132" t="s">
        <v>582</v>
      </c>
      <c r="AA18" s="132"/>
      <c r="AB18" s="639"/>
      <c r="AC18" s="640"/>
      <c r="AD18" s="643">
        <v>15554</v>
      </c>
      <c r="AE18" s="657"/>
      <c r="AF18" s="196" t="s">
        <v>583</v>
      </c>
      <c r="AG18" s="195">
        <v>35</v>
      </c>
      <c r="AH18" s="167"/>
      <c r="AI18" s="132" t="s">
        <v>584</v>
      </c>
      <c r="AJ18" s="132"/>
      <c r="AK18" s="117"/>
    </row>
    <row r="19" spans="1:40" ht="15.75" customHeight="1">
      <c r="A19" s="758"/>
      <c r="B19" s="739"/>
      <c r="C19" s="643">
        <v>52080</v>
      </c>
      <c r="D19" s="765"/>
      <c r="E19" s="176" t="s">
        <v>575</v>
      </c>
      <c r="F19" s="262">
        <v>5130</v>
      </c>
      <c r="G19" s="168"/>
      <c r="H19" s="194"/>
      <c r="I19" s="132"/>
      <c r="J19" s="766" t="s">
        <v>587</v>
      </c>
      <c r="K19" s="776"/>
      <c r="L19" s="765">
        <v>11065</v>
      </c>
      <c r="M19" s="677"/>
      <c r="N19" s="126" t="s">
        <v>588</v>
      </c>
      <c r="O19" s="195">
        <v>250</v>
      </c>
      <c r="P19" s="167"/>
      <c r="Q19" s="132" t="s">
        <v>589</v>
      </c>
      <c r="R19" s="132"/>
      <c r="S19" s="766" t="s">
        <v>590</v>
      </c>
      <c r="T19" s="776"/>
      <c r="U19" s="765">
        <v>12090</v>
      </c>
      <c r="V19" s="777"/>
      <c r="W19" s="126" t="s">
        <v>591</v>
      </c>
      <c r="X19" s="195">
        <v>695</v>
      </c>
      <c r="Y19" s="167"/>
      <c r="Z19" s="132" t="s">
        <v>592</v>
      </c>
      <c r="AA19" s="132"/>
      <c r="AB19" s="639"/>
      <c r="AC19" s="640"/>
      <c r="AD19" s="643">
        <v>15555</v>
      </c>
      <c r="AE19" s="657"/>
      <c r="AF19" s="196" t="s">
        <v>593</v>
      </c>
      <c r="AG19" s="195">
        <v>10</v>
      </c>
      <c r="AH19" s="167"/>
      <c r="AI19" s="132" t="s">
        <v>594</v>
      </c>
      <c r="AJ19" s="132"/>
      <c r="AK19" s="117"/>
    </row>
    <row r="20" spans="1:40" ht="15.75" customHeight="1">
      <c r="A20" s="758"/>
      <c r="B20" s="739"/>
      <c r="C20" s="663">
        <v>52100</v>
      </c>
      <c r="D20" s="747"/>
      <c r="E20" s="240" t="s">
        <v>585</v>
      </c>
      <c r="F20" s="778" t="s">
        <v>586</v>
      </c>
      <c r="G20" s="779"/>
      <c r="H20" s="194" t="s">
        <v>597</v>
      </c>
      <c r="I20" s="132"/>
      <c r="J20" s="639"/>
      <c r="K20" s="772"/>
      <c r="L20" s="765">
        <v>11070</v>
      </c>
      <c r="M20" s="677"/>
      <c r="N20" s="196" t="s">
        <v>598</v>
      </c>
      <c r="O20" s="195">
        <v>35</v>
      </c>
      <c r="P20" s="167"/>
      <c r="Q20" s="132" t="s">
        <v>599</v>
      </c>
      <c r="R20" s="132"/>
      <c r="S20" s="768" t="s">
        <v>600</v>
      </c>
      <c r="T20" s="769"/>
      <c r="U20" s="765">
        <v>12100</v>
      </c>
      <c r="V20" s="678"/>
      <c r="W20" s="126" t="s">
        <v>601</v>
      </c>
      <c r="X20" s="195">
        <v>525</v>
      </c>
      <c r="Y20" s="167"/>
      <c r="Z20" s="132" t="s">
        <v>602</v>
      </c>
      <c r="AA20" s="132"/>
      <c r="AB20" s="639"/>
      <c r="AC20" s="640"/>
      <c r="AD20" s="643">
        <v>15556</v>
      </c>
      <c r="AE20" s="657"/>
      <c r="AF20" s="196" t="s">
        <v>603</v>
      </c>
      <c r="AG20" s="195">
        <v>20</v>
      </c>
      <c r="AH20" s="167"/>
      <c r="AI20" s="132" t="s">
        <v>604</v>
      </c>
      <c r="AJ20" s="132"/>
      <c r="AK20" s="117"/>
    </row>
    <row r="21" spans="1:40" ht="15.75" customHeight="1">
      <c r="A21" s="758"/>
      <c r="B21" s="739"/>
      <c r="C21" s="663">
        <v>52110</v>
      </c>
      <c r="D21" s="747"/>
      <c r="E21" s="360" t="s">
        <v>595</v>
      </c>
      <c r="F21" s="778" t="s">
        <v>596</v>
      </c>
      <c r="G21" s="779"/>
      <c r="H21" s="194" t="s">
        <v>606</v>
      </c>
      <c r="I21" s="132"/>
      <c r="J21" s="639"/>
      <c r="K21" s="772"/>
      <c r="L21" s="765">
        <v>11080</v>
      </c>
      <c r="M21" s="677"/>
      <c r="N21" s="126" t="s">
        <v>607</v>
      </c>
      <c r="O21" s="195">
        <v>70</v>
      </c>
      <c r="P21" s="167"/>
      <c r="Q21" s="132" t="s">
        <v>608</v>
      </c>
      <c r="R21" s="132"/>
      <c r="S21" s="766" t="s">
        <v>609</v>
      </c>
      <c r="T21" s="776"/>
      <c r="U21" s="765">
        <v>12110</v>
      </c>
      <c r="V21" s="678"/>
      <c r="W21" s="126" t="s">
        <v>610</v>
      </c>
      <c r="X21" s="195">
        <v>375</v>
      </c>
      <c r="Y21" s="167"/>
      <c r="Z21" s="132" t="s">
        <v>611</v>
      </c>
      <c r="AA21" s="132"/>
      <c r="AB21" s="639"/>
      <c r="AC21" s="640"/>
      <c r="AD21" s="643">
        <v>15557</v>
      </c>
      <c r="AE21" s="657"/>
      <c r="AF21" s="196" t="s">
        <v>612</v>
      </c>
      <c r="AG21" s="195">
        <v>20</v>
      </c>
      <c r="AH21" s="167"/>
      <c r="AI21" s="132" t="s">
        <v>613</v>
      </c>
      <c r="AJ21" s="132"/>
      <c r="AK21" s="117"/>
    </row>
    <row r="22" spans="1:40" ht="15.75" customHeight="1" thickBot="1">
      <c r="A22" s="759"/>
      <c r="B22" s="760"/>
      <c r="C22" s="660">
        <v>52120</v>
      </c>
      <c r="D22" s="780"/>
      <c r="E22" s="397" t="s">
        <v>605</v>
      </c>
      <c r="F22" s="396">
        <v>390</v>
      </c>
      <c r="G22" s="197"/>
      <c r="H22" s="200"/>
      <c r="I22" s="132"/>
      <c r="J22" s="641"/>
      <c r="K22" s="773"/>
      <c r="L22" s="763">
        <v>11090</v>
      </c>
      <c r="M22" s="764"/>
      <c r="N22" s="169" t="s">
        <v>614</v>
      </c>
      <c r="O22" s="201">
        <v>60</v>
      </c>
      <c r="P22" s="171"/>
      <c r="Q22" s="132" t="s">
        <v>615</v>
      </c>
      <c r="R22" s="132"/>
      <c r="S22" s="639"/>
      <c r="T22" s="772"/>
      <c r="U22" s="765">
        <v>12120</v>
      </c>
      <c r="V22" s="678"/>
      <c r="W22" s="126" t="s">
        <v>616</v>
      </c>
      <c r="X22" s="195">
        <v>45</v>
      </c>
      <c r="Y22" s="167"/>
      <c r="Z22" s="132" t="s">
        <v>617</v>
      </c>
      <c r="AA22" s="132"/>
      <c r="AB22" s="766" t="s">
        <v>618</v>
      </c>
      <c r="AC22" s="767"/>
      <c r="AD22" s="643">
        <v>15162</v>
      </c>
      <c r="AE22" s="657"/>
      <c r="AF22" s="126" t="s">
        <v>619</v>
      </c>
      <c r="AG22" s="195">
        <v>70</v>
      </c>
      <c r="AH22" s="167"/>
      <c r="AI22" s="132" t="s">
        <v>620</v>
      </c>
      <c r="AJ22" s="132"/>
      <c r="AK22" s="117"/>
      <c r="AN22" s="95"/>
    </row>
    <row r="23" spans="1:40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39"/>
      <c r="T23" s="772"/>
      <c r="U23" s="765">
        <v>12130</v>
      </c>
      <c r="V23" s="678"/>
      <c r="W23" s="126" t="s">
        <v>621</v>
      </c>
      <c r="X23" s="195">
        <v>50</v>
      </c>
      <c r="Y23" s="167"/>
      <c r="Z23" s="132" t="s">
        <v>622</v>
      </c>
      <c r="AA23" s="132"/>
      <c r="AB23" s="639"/>
      <c r="AC23" s="640"/>
      <c r="AD23" s="643">
        <v>15166</v>
      </c>
      <c r="AE23" s="657"/>
      <c r="AF23" s="196" t="s">
        <v>623</v>
      </c>
      <c r="AG23" s="195">
        <v>30</v>
      </c>
      <c r="AH23" s="167"/>
      <c r="AI23" s="132" t="s">
        <v>624</v>
      </c>
      <c r="AJ23" s="132"/>
      <c r="AK23" s="117"/>
    </row>
    <row r="24" spans="1:40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68" t="s">
        <v>625</v>
      </c>
      <c r="T24" s="769"/>
      <c r="U24" s="765">
        <v>12140</v>
      </c>
      <c r="V24" s="678"/>
      <c r="W24" s="126" t="s">
        <v>626</v>
      </c>
      <c r="X24" s="195">
        <v>375</v>
      </c>
      <c r="Y24" s="167"/>
      <c r="Z24" s="132" t="s">
        <v>627</v>
      </c>
      <c r="AA24" s="132"/>
      <c r="AB24" s="639"/>
      <c r="AC24" s="640"/>
      <c r="AD24" s="643">
        <v>15168</v>
      </c>
      <c r="AE24" s="657"/>
      <c r="AF24" s="196" t="s">
        <v>628</v>
      </c>
      <c r="AG24" s="195">
        <v>25</v>
      </c>
      <c r="AH24" s="167"/>
      <c r="AI24" s="132" t="s">
        <v>629</v>
      </c>
      <c r="AJ24" s="132"/>
      <c r="AK24" s="117"/>
    </row>
    <row r="25" spans="1:40" ht="15.75" customHeight="1">
      <c r="A25" s="132"/>
      <c r="H25" s="200"/>
      <c r="I25" s="132"/>
      <c r="Q25" s="132"/>
      <c r="R25" s="132"/>
      <c r="S25" s="770" t="s">
        <v>630</v>
      </c>
      <c r="T25" s="771"/>
      <c r="U25" s="765">
        <v>12150</v>
      </c>
      <c r="V25" s="678"/>
      <c r="W25" s="126" t="s">
        <v>631</v>
      </c>
      <c r="X25" s="195">
        <v>245</v>
      </c>
      <c r="Y25" s="167"/>
      <c r="Z25" s="132" t="s">
        <v>632</v>
      </c>
      <c r="AA25" s="132"/>
      <c r="AB25" s="639"/>
      <c r="AC25" s="640"/>
      <c r="AD25" s="643">
        <v>15170</v>
      </c>
      <c r="AE25" s="657"/>
      <c r="AF25" s="126" t="s">
        <v>633</v>
      </c>
      <c r="AG25" s="195">
        <v>100</v>
      </c>
      <c r="AH25" s="167"/>
      <c r="AI25" s="132" t="s">
        <v>634</v>
      </c>
      <c r="AJ25" s="132"/>
      <c r="AK25" s="117"/>
    </row>
    <row r="26" spans="1:40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39" t="s">
        <v>635</v>
      </c>
      <c r="T26" s="772"/>
      <c r="U26" s="765">
        <v>15120</v>
      </c>
      <c r="V26" s="657"/>
      <c r="W26" s="126" t="s">
        <v>636</v>
      </c>
      <c r="X26" s="195">
        <v>820</v>
      </c>
      <c r="Y26" s="167"/>
      <c r="Z26" s="132" t="s">
        <v>637</v>
      </c>
      <c r="AA26" s="132"/>
      <c r="AB26" s="639"/>
      <c r="AC26" s="640"/>
      <c r="AD26" s="643">
        <v>15171</v>
      </c>
      <c r="AE26" s="657"/>
      <c r="AF26" s="196" t="s">
        <v>638</v>
      </c>
      <c r="AG26" s="195">
        <v>10</v>
      </c>
      <c r="AH26" s="167"/>
      <c r="AI26" s="132" t="s">
        <v>639</v>
      </c>
      <c r="AJ26" s="132"/>
      <c r="AK26" s="117"/>
    </row>
    <row r="27" spans="1:40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39"/>
      <c r="T27" s="772"/>
      <c r="U27" s="747">
        <v>15130</v>
      </c>
      <c r="V27" s="664"/>
      <c r="W27" s="134" t="s">
        <v>640</v>
      </c>
      <c r="X27" s="774" t="s">
        <v>1663</v>
      </c>
      <c r="Y27" s="775"/>
      <c r="Z27" s="132" t="s">
        <v>641</v>
      </c>
      <c r="AA27" s="132"/>
      <c r="AB27" s="641"/>
      <c r="AC27" s="642"/>
      <c r="AD27" s="645">
        <v>15180</v>
      </c>
      <c r="AE27" s="685"/>
      <c r="AF27" s="169" t="s">
        <v>642</v>
      </c>
      <c r="AG27" s="201">
        <v>80</v>
      </c>
      <c r="AH27" s="171"/>
      <c r="AI27" s="132" t="s">
        <v>643</v>
      </c>
      <c r="AJ27" s="132"/>
      <c r="AK27" s="117"/>
    </row>
    <row r="28" spans="1:40" ht="15.75" customHeight="1">
      <c r="H28" s="200"/>
      <c r="I28" s="132"/>
      <c r="J28" s="132"/>
      <c r="K28" s="132"/>
      <c r="L28" s="117"/>
      <c r="M28" s="117"/>
      <c r="N28" s="349"/>
      <c r="O28" s="206"/>
      <c r="P28" s="203"/>
      <c r="Q28" s="132"/>
      <c r="R28" s="132"/>
      <c r="S28" s="641"/>
      <c r="T28" s="773"/>
      <c r="U28" s="763">
        <v>15559</v>
      </c>
      <c r="V28" s="685"/>
      <c r="W28" s="209" t="s">
        <v>644</v>
      </c>
      <c r="X28" s="201">
        <v>35</v>
      </c>
      <c r="Y28" s="171"/>
      <c r="Z28" s="132" t="s">
        <v>645</v>
      </c>
      <c r="AA28" s="132"/>
      <c r="AJ28" s="132"/>
      <c r="AK28" s="117"/>
    </row>
    <row r="29" spans="1:40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  <c r="AK29" s="117"/>
    </row>
    <row r="30" spans="1:40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  <c r="AK30" s="117"/>
      <c r="AL30" s="132"/>
    </row>
    <row r="31" spans="1:40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  <c r="AK31" s="117"/>
      <c r="AL31" s="132"/>
    </row>
    <row r="32" spans="1:40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346"/>
      <c r="I40" s="346"/>
      <c r="J40" s="346"/>
      <c r="K40" s="346"/>
      <c r="L40" s="346"/>
      <c r="M40" s="346"/>
      <c r="N40" s="346"/>
      <c r="O40" s="347"/>
      <c r="P40" s="348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95"/>
      <c r="C43" s="95"/>
      <c r="D43" s="95"/>
      <c r="E43" s="95"/>
      <c r="F43" s="346"/>
      <c r="G43" s="346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2" t="s">
        <v>502</v>
      </c>
      <c r="AG43" s="406"/>
      <c r="AH43" s="407">
        <f>SUM(F11:F22)</f>
        <v>19605</v>
      </c>
      <c r="AI43" s="365"/>
      <c r="AJ43" s="365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05"/>
      <c r="AH44" s="408">
        <f>SUM(O11:O22,X11:X28,AG11:AG27)</f>
        <v>15970</v>
      </c>
      <c r="AI44" s="365"/>
      <c r="AJ44" s="36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9" t="s">
        <v>331</v>
      </c>
      <c r="AG45" s="410"/>
      <c r="AH45" s="411">
        <f>SUM(AH43:AH44)</f>
        <v>35575</v>
      </c>
      <c r="AI45" s="372"/>
      <c r="AJ45" s="372"/>
      <c r="AK45" s="95"/>
      <c r="AL45" s="95"/>
    </row>
    <row r="46" spans="1:38" ht="15.6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" customHeight="1">
      <c r="F47" s="95"/>
      <c r="G47" s="95"/>
    </row>
  </sheetData>
  <sheetProtection algorithmName="SHA-512" hashValue="F7Ynls9pEa6aqdSJ1QMjkJ4mrzYKK3vh5/dfFW8KXGQ7XYpFx1CX608R2nhK3YBkGI7BjyUxVqarDt7GI8Pe6A==" saltValue="bg87tXN7NtNJFdcMecqrLQ==" spinCount="100000" sheet="1" scenarios="1" formatCells="0" autoFilter="0"/>
  <protectedRanges>
    <protectedRange sqref="X43:Y44 AA43:AA44" name="範囲1"/>
  </protectedRanges>
  <mergeCells count="130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  <mergeCell ref="J18:K18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619">
        <v>4</v>
      </c>
      <c r="B2" s="620"/>
      <c r="C2" s="621" t="s">
        <v>646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9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9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2"/>
      <c r="M6" s="733"/>
      <c r="N6" s="733"/>
      <c r="O6" s="729" t="s">
        <v>335</v>
      </c>
      <c r="P6" s="731"/>
      <c r="Q6" s="153"/>
      <c r="R6" s="579" t="s">
        <v>27</v>
      </c>
      <c r="S6" s="579"/>
      <c r="T6" s="579"/>
      <c r="U6" s="601"/>
      <c r="V6" s="578" t="s">
        <v>28</v>
      </c>
      <c r="W6" s="579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9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SUM(O7,R7)</f>
        <v>0</v>
      </c>
      <c r="H7" s="591"/>
      <c r="I7" s="591"/>
      <c r="J7" s="591"/>
      <c r="K7" s="592"/>
      <c r="L7" s="815"/>
      <c r="M7" s="816"/>
      <c r="N7" s="817"/>
      <c r="O7" s="795">
        <f>SUM(G11:G20,P11:P17,Y11:Y23)</f>
        <v>0</v>
      </c>
      <c r="P7" s="797"/>
      <c r="Q7" s="154"/>
      <c r="R7" s="796">
        <f>SUM(AH13:AH14)</f>
        <v>0</v>
      </c>
      <c r="S7" s="796"/>
      <c r="T7" s="796"/>
      <c r="U7" s="797"/>
      <c r="V7" s="795">
        <f>COUNTIF(AH13:AH14,"&gt;0")</f>
        <v>0</v>
      </c>
      <c r="W7" s="796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9" ht="15.75" customHeight="1" thickTop="1">
      <c r="A10" s="679" t="s">
        <v>340</v>
      </c>
      <c r="B10" s="666"/>
      <c r="C10" s="665" t="s">
        <v>4</v>
      </c>
      <c r="D10" s="666"/>
      <c r="E10" s="159" t="s">
        <v>112</v>
      </c>
      <c r="F10" s="162" t="s">
        <v>341</v>
      </c>
      <c r="G10" s="163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132"/>
      <c r="AA10" s="132"/>
      <c r="AB10" s="809" t="s">
        <v>651</v>
      </c>
      <c r="AC10" s="810"/>
      <c r="AD10" s="810"/>
      <c r="AE10" s="810"/>
      <c r="AF10" s="810"/>
      <c r="AG10" s="810"/>
      <c r="AH10" s="811"/>
      <c r="AI10" s="132"/>
      <c r="AJ10" s="132"/>
      <c r="AK10" s="117"/>
      <c r="AL10" s="117"/>
    </row>
    <row r="11" spans="1:39" ht="15.75" customHeight="1" thickBot="1">
      <c r="A11" s="695" t="s">
        <v>652</v>
      </c>
      <c r="B11" s="651"/>
      <c r="C11" s="643">
        <v>15260</v>
      </c>
      <c r="D11" s="657"/>
      <c r="E11" s="320" t="s">
        <v>653</v>
      </c>
      <c r="F11" s="239">
        <v>865</v>
      </c>
      <c r="G11" s="167"/>
      <c r="H11" s="194" t="s">
        <v>654</v>
      </c>
      <c r="I11" s="132"/>
      <c r="J11" s="695" t="s">
        <v>655</v>
      </c>
      <c r="K11" s="651"/>
      <c r="L11" s="655">
        <v>15230</v>
      </c>
      <c r="M11" s="656"/>
      <c r="N11" s="478" t="s">
        <v>656</v>
      </c>
      <c r="O11" s="239">
        <v>350</v>
      </c>
      <c r="P11" s="184"/>
      <c r="Q11" s="194" t="s">
        <v>657</v>
      </c>
      <c r="R11" s="132"/>
      <c r="S11" s="695" t="s">
        <v>658</v>
      </c>
      <c r="T11" s="651"/>
      <c r="U11" s="655">
        <v>17550</v>
      </c>
      <c r="V11" s="656"/>
      <c r="W11" s="320" t="s">
        <v>659</v>
      </c>
      <c r="X11" s="239">
        <v>970</v>
      </c>
      <c r="Y11" s="167"/>
      <c r="Z11" s="132" t="s">
        <v>660</v>
      </c>
      <c r="AA11" s="132"/>
      <c r="AB11" s="812"/>
      <c r="AC11" s="813"/>
      <c r="AD11" s="813"/>
      <c r="AE11" s="813"/>
      <c r="AF11" s="813"/>
      <c r="AG11" s="813"/>
      <c r="AH11" s="814"/>
      <c r="AI11" s="132"/>
      <c r="AJ11" s="132"/>
      <c r="AK11" s="117"/>
      <c r="AL11" s="181"/>
      <c r="AM11" s="118"/>
    </row>
    <row r="12" spans="1:39" ht="15.75" customHeight="1" thickTop="1">
      <c r="A12" s="639"/>
      <c r="B12" s="640"/>
      <c r="C12" s="643">
        <v>15270</v>
      </c>
      <c r="D12" s="657"/>
      <c r="E12" s="196" t="s">
        <v>661</v>
      </c>
      <c r="F12" s="195">
        <v>60</v>
      </c>
      <c r="G12" s="167"/>
      <c r="H12" s="194" t="s">
        <v>662</v>
      </c>
      <c r="I12" s="132"/>
      <c r="J12" s="639"/>
      <c r="K12" s="640"/>
      <c r="L12" s="643">
        <v>15195</v>
      </c>
      <c r="M12" s="657"/>
      <c r="N12" s="196" t="s">
        <v>663</v>
      </c>
      <c r="O12" s="195">
        <v>150</v>
      </c>
      <c r="P12" s="167"/>
      <c r="Q12" s="194" t="s">
        <v>664</v>
      </c>
      <c r="R12" s="132"/>
      <c r="S12" s="639"/>
      <c r="T12" s="640"/>
      <c r="U12" s="643">
        <v>17560</v>
      </c>
      <c r="V12" s="677"/>
      <c r="W12" s="126" t="s">
        <v>665</v>
      </c>
      <c r="X12" s="195">
        <v>90</v>
      </c>
      <c r="Y12" s="167"/>
      <c r="Z12" s="132" t="s">
        <v>666</v>
      </c>
      <c r="AA12" s="132"/>
      <c r="AB12" s="647" t="s">
        <v>340</v>
      </c>
      <c r="AC12" s="648"/>
      <c r="AD12" s="649" t="s">
        <v>4</v>
      </c>
      <c r="AE12" s="648"/>
      <c r="AF12" s="217" t="s">
        <v>112</v>
      </c>
      <c r="AG12" s="218" t="s">
        <v>341</v>
      </c>
      <c r="AH12" s="219" t="s">
        <v>114</v>
      </c>
      <c r="AI12" s="132"/>
      <c r="AJ12" s="132"/>
      <c r="AK12" s="117"/>
      <c r="AL12" s="181"/>
      <c r="AM12" s="118"/>
    </row>
    <row r="13" spans="1:39" ht="15.75" customHeight="1">
      <c r="A13" s="639"/>
      <c r="B13" s="640"/>
      <c r="C13" s="643">
        <v>15280</v>
      </c>
      <c r="D13" s="657"/>
      <c r="E13" s="196" t="s">
        <v>667</v>
      </c>
      <c r="F13" s="195">
        <v>30</v>
      </c>
      <c r="G13" s="167"/>
      <c r="H13" s="194" t="s">
        <v>668</v>
      </c>
      <c r="I13" s="132"/>
      <c r="J13" s="639"/>
      <c r="K13" s="640"/>
      <c r="L13" s="643">
        <v>15200</v>
      </c>
      <c r="M13" s="657"/>
      <c r="N13" s="126" t="s">
        <v>669</v>
      </c>
      <c r="O13" s="195">
        <v>765</v>
      </c>
      <c r="P13" s="167"/>
      <c r="Q13" s="194" t="s">
        <v>670</v>
      </c>
      <c r="R13" s="132"/>
      <c r="S13" s="766" t="s">
        <v>671</v>
      </c>
      <c r="T13" s="767"/>
      <c r="U13" s="643">
        <v>17490</v>
      </c>
      <c r="V13" s="677"/>
      <c r="W13" s="126" t="s">
        <v>672</v>
      </c>
      <c r="X13" s="195">
        <v>1005</v>
      </c>
      <c r="Y13" s="167"/>
      <c r="Z13" s="132" t="s">
        <v>673</v>
      </c>
      <c r="AA13" s="132"/>
      <c r="AB13" s="650" t="s">
        <v>674</v>
      </c>
      <c r="AC13" s="651"/>
      <c r="AD13" s="655">
        <v>17630</v>
      </c>
      <c r="AE13" s="656"/>
      <c r="AF13" s="320" t="s">
        <v>675</v>
      </c>
      <c r="AG13" s="239">
        <v>140</v>
      </c>
      <c r="AH13" s="164"/>
      <c r="AI13" s="132" t="s">
        <v>676</v>
      </c>
      <c r="AJ13" s="132"/>
      <c r="AK13" s="117"/>
      <c r="AL13" s="181"/>
    </row>
    <row r="14" spans="1:39" ht="15.75" customHeight="1" thickBot="1">
      <c r="A14" s="766" t="s">
        <v>677</v>
      </c>
      <c r="B14" s="801"/>
      <c r="C14" s="765">
        <v>15300</v>
      </c>
      <c r="D14" s="657"/>
      <c r="E14" s="126" t="s">
        <v>678</v>
      </c>
      <c r="F14" s="195">
        <v>330</v>
      </c>
      <c r="G14" s="167"/>
      <c r="H14" s="194" t="s">
        <v>679</v>
      </c>
      <c r="I14" s="132"/>
      <c r="J14" s="639"/>
      <c r="K14" s="640"/>
      <c r="L14" s="643">
        <v>15210</v>
      </c>
      <c r="M14" s="657"/>
      <c r="N14" s="126" t="s">
        <v>680</v>
      </c>
      <c r="O14" s="195">
        <v>170</v>
      </c>
      <c r="P14" s="167"/>
      <c r="Q14" s="194" t="s">
        <v>681</v>
      </c>
      <c r="R14" s="132"/>
      <c r="S14" s="639"/>
      <c r="T14" s="640"/>
      <c r="U14" s="643">
        <v>17500</v>
      </c>
      <c r="V14" s="677"/>
      <c r="W14" s="126" t="s">
        <v>682</v>
      </c>
      <c r="X14" s="195">
        <v>245</v>
      </c>
      <c r="Y14" s="167"/>
      <c r="Z14" s="132" t="s">
        <v>683</v>
      </c>
      <c r="AA14" s="132"/>
      <c r="AB14" s="653"/>
      <c r="AC14" s="654"/>
      <c r="AD14" s="660">
        <v>17640</v>
      </c>
      <c r="AE14" s="661"/>
      <c r="AF14" s="319" t="s">
        <v>684</v>
      </c>
      <c r="AG14" s="220">
        <v>60</v>
      </c>
      <c r="AH14" s="197"/>
      <c r="AI14" s="132" t="s">
        <v>685</v>
      </c>
      <c r="AJ14" s="132"/>
      <c r="AK14" s="117"/>
      <c r="AL14" s="132"/>
    </row>
    <row r="15" spans="1:39" ht="15.75" customHeight="1" thickTop="1">
      <c r="A15" s="639"/>
      <c r="B15" s="802"/>
      <c r="C15" s="747">
        <v>15320</v>
      </c>
      <c r="D15" s="664"/>
      <c r="E15" s="183" t="s">
        <v>686</v>
      </c>
      <c r="F15" s="789" t="s">
        <v>687</v>
      </c>
      <c r="G15" s="790"/>
      <c r="H15" s="194"/>
      <c r="I15" s="132"/>
      <c r="J15" s="639"/>
      <c r="K15" s="640"/>
      <c r="L15" s="663">
        <v>17610</v>
      </c>
      <c r="M15" s="756"/>
      <c r="N15" s="221" t="s">
        <v>688</v>
      </c>
      <c r="O15" s="789" t="s">
        <v>689</v>
      </c>
      <c r="P15" s="790"/>
      <c r="Q15" s="194"/>
      <c r="R15" s="132"/>
      <c r="S15" s="639"/>
      <c r="T15" s="640"/>
      <c r="U15" s="688">
        <v>17510</v>
      </c>
      <c r="V15" s="804"/>
      <c r="W15" s="354" t="s">
        <v>690</v>
      </c>
      <c r="X15" s="807" t="s">
        <v>1691</v>
      </c>
      <c r="Y15" s="808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  <c r="AK15" s="117"/>
      <c r="AL15" s="132"/>
    </row>
    <row r="16" spans="1:39" ht="15.75" customHeight="1">
      <c r="A16" s="639"/>
      <c r="B16" s="802"/>
      <c r="C16" s="765">
        <v>15330</v>
      </c>
      <c r="D16" s="657"/>
      <c r="E16" s="126" t="s">
        <v>692</v>
      </c>
      <c r="F16" s="195">
        <v>2350</v>
      </c>
      <c r="G16" s="167"/>
      <c r="H16" s="194" t="s">
        <v>693</v>
      </c>
      <c r="I16" s="132"/>
      <c r="J16" s="639"/>
      <c r="K16" s="640"/>
      <c r="L16" s="643">
        <v>17620</v>
      </c>
      <c r="M16" s="657"/>
      <c r="N16" s="260" t="s">
        <v>694</v>
      </c>
      <c r="O16" s="195">
        <v>220</v>
      </c>
      <c r="P16" s="222"/>
      <c r="Q16" s="194" t="s">
        <v>695</v>
      </c>
      <c r="R16" s="132"/>
      <c r="S16" s="766" t="s">
        <v>696</v>
      </c>
      <c r="T16" s="767"/>
      <c r="U16" s="643">
        <v>17520</v>
      </c>
      <c r="V16" s="677"/>
      <c r="W16" s="126" t="s">
        <v>697</v>
      </c>
      <c r="X16" s="195">
        <v>515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  <c r="AK16" s="132"/>
      <c r="AL16" s="132"/>
    </row>
    <row r="17" spans="1:38" ht="15.75" customHeight="1">
      <c r="A17" s="639"/>
      <c r="B17" s="802"/>
      <c r="C17" s="820">
        <v>15340</v>
      </c>
      <c r="D17" s="745"/>
      <c r="E17" s="376" t="s">
        <v>699</v>
      </c>
      <c r="F17" s="823" t="s">
        <v>1671</v>
      </c>
      <c r="G17" s="824"/>
      <c r="H17" s="194" t="s">
        <v>700</v>
      </c>
      <c r="I17" s="132"/>
      <c r="J17" s="821" t="s">
        <v>701</v>
      </c>
      <c r="K17" s="822"/>
      <c r="L17" s="645">
        <v>15190</v>
      </c>
      <c r="M17" s="685"/>
      <c r="N17" s="169" t="s">
        <v>702</v>
      </c>
      <c r="O17" s="201">
        <v>1155</v>
      </c>
      <c r="P17" s="171"/>
      <c r="Q17" s="194" t="s">
        <v>703</v>
      </c>
      <c r="R17" s="132"/>
      <c r="S17" s="639"/>
      <c r="T17" s="640"/>
      <c r="U17" s="688">
        <v>17530</v>
      </c>
      <c r="V17" s="804"/>
      <c r="W17" s="376" t="s">
        <v>704</v>
      </c>
      <c r="X17" s="807" t="s">
        <v>1691</v>
      </c>
      <c r="Y17" s="808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  <c r="AK17" s="132"/>
      <c r="AL17" s="132"/>
    </row>
    <row r="18" spans="1:38" ht="15.75" customHeight="1">
      <c r="A18" s="639"/>
      <c r="B18" s="802"/>
      <c r="C18" s="765">
        <v>15350</v>
      </c>
      <c r="D18" s="657"/>
      <c r="E18" s="318" t="s">
        <v>706</v>
      </c>
      <c r="F18" s="195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71"/>
      <c r="T18" s="672"/>
      <c r="U18" s="643">
        <v>17540</v>
      </c>
      <c r="V18" s="677"/>
      <c r="W18" s="196" t="s">
        <v>708</v>
      </c>
      <c r="X18" s="195">
        <v>165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  <c r="AK18" s="132"/>
      <c r="AL18" s="132"/>
    </row>
    <row r="19" spans="1:38" ht="15.75" customHeight="1">
      <c r="A19" s="639"/>
      <c r="B19" s="802"/>
      <c r="C19" s="765">
        <v>17570</v>
      </c>
      <c r="D19" s="657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66" t="s">
        <v>712</v>
      </c>
      <c r="T19" s="767"/>
      <c r="U19" s="643">
        <v>17440</v>
      </c>
      <c r="V19" s="677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  <c r="AK19" s="117"/>
      <c r="AL19" s="132"/>
    </row>
    <row r="20" spans="1:38" ht="15.75" customHeight="1">
      <c r="A20" s="641"/>
      <c r="B20" s="803"/>
      <c r="C20" s="763">
        <v>17580</v>
      </c>
      <c r="D20" s="685"/>
      <c r="E20" s="169" t="s">
        <v>715</v>
      </c>
      <c r="F20" s="201">
        <v>260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39"/>
      <c r="T20" s="640"/>
      <c r="U20" s="688">
        <v>17450</v>
      </c>
      <c r="V20" s="804"/>
      <c r="W20" s="354" t="s">
        <v>717</v>
      </c>
      <c r="X20" s="789" t="s">
        <v>718</v>
      </c>
      <c r="Y20" s="790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  <c r="AK20" s="117"/>
      <c r="AL20" s="132"/>
    </row>
    <row r="21" spans="1:38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39"/>
      <c r="T21" s="640"/>
      <c r="U21" s="643">
        <v>17460</v>
      </c>
      <c r="V21" s="677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17"/>
      <c r="AL21" s="132"/>
    </row>
    <row r="22" spans="1:38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39"/>
      <c r="T22" s="640"/>
      <c r="U22" s="643">
        <v>17470</v>
      </c>
      <c r="V22" s="677"/>
      <c r="W22" s="196" t="s">
        <v>722</v>
      </c>
      <c r="X22" s="195">
        <v>40</v>
      </c>
      <c r="Y22" s="167" t="s">
        <v>1739</v>
      </c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17"/>
      <c r="AL22" s="132"/>
    </row>
    <row r="23" spans="1:38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41"/>
      <c r="T23" s="642"/>
      <c r="U23" s="805">
        <v>17480</v>
      </c>
      <c r="V23" s="806"/>
      <c r="W23" s="250" t="s">
        <v>724</v>
      </c>
      <c r="X23" s="818" t="s">
        <v>718</v>
      </c>
      <c r="Y23" s="819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17"/>
      <c r="AL23" s="132"/>
    </row>
    <row r="24" spans="1:38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17"/>
      <c r="AL25" s="132"/>
    </row>
    <row r="26" spans="1:38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  <c r="AK36" s="132"/>
      <c r="AL36" s="132"/>
    </row>
    <row r="37" spans="1:38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2" t="s">
        <v>726</v>
      </c>
      <c r="AG43" s="403"/>
      <c r="AH43" s="213">
        <f>SUM(F11:F20,O11:O17,X11:X23)</f>
        <v>10605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200</v>
      </c>
      <c r="AI44" s="95"/>
      <c r="AJ44" s="9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10805</v>
      </c>
      <c r="AI45" s="95"/>
      <c r="AJ45" s="95"/>
      <c r="AK45" s="95"/>
      <c r="AL45" s="95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Vth4H6zym6/KthWW1xwU99cly4aPJ0JwNedwcVze/Q4KV59bCCuLfBEVsI6Um5kX8hViQGHwcNTu9P5TLN9/+A==" saltValue="cEY/AIdYf2OMwczqS8MNDw==" spinCount="100000" sheet="1" scenarios="1" formatCells="0" autoFilter="0"/>
  <protectedRanges>
    <protectedRange sqref="P40" name="範囲1"/>
    <protectedRange sqref="X43:Y44 AA43:AA44" name="範囲1_1"/>
  </protectedRanges>
  <mergeCells count="93"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5</v>
      </c>
      <c r="B2" s="620"/>
      <c r="C2" s="621" t="s">
        <v>728</v>
      </c>
      <c r="D2" s="622"/>
      <c r="E2" s="622"/>
      <c r="F2" s="622"/>
      <c r="G2" s="622"/>
      <c r="H2" s="151"/>
      <c r="I2" s="95"/>
      <c r="J2" s="623">
        <v>45992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729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834">
        <f>O20</f>
        <v>0</v>
      </c>
      <c r="M7" s="835"/>
      <c r="N7" s="835"/>
      <c r="O7" s="834">
        <f>SUM(Y11:Y13,P24:P35,Y17:Y22,AH11:AH27)</f>
        <v>0</v>
      </c>
      <c r="P7" s="836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 s="132"/>
      <c r="I10" s="132"/>
      <c r="J10" s="647" t="s">
        <v>340</v>
      </c>
      <c r="K10" s="648"/>
      <c r="L10" s="649" t="s">
        <v>4</v>
      </c>
      <c r="M10" s="648"/>
      <c r="N10" s="230" t="s">
        <v>112</v>
      </c>
      <c r="O10" s="157" t="s">
        <v>341</v>
      </c>
      <c r="P10" s="158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231" t="s">
        <v>112</v>
      </c>
      <c r="X10" s="160" t="s">
        <v>341</v>
      </c>
      <c r="Y10" s="161" t="s">
        <v>114</v>
      </c>
      <c r="Z10" s="132"/>
      <c r="AA10" s="132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95"/>
      <c r="AL10" s="117"/>
    </row>
    <row r="11" spans="1:38" ht="15.75" customHeight="1">
      <c r="A11" s="650" t="s">
        <v>734</v>
      </c>
      <c r="B11" s="651"/>
      <c r="C11" s="643">
        <v>43020</v>
      </c>
      <c r="D11" s="765"/>
      <c r="E11" s="320" t="s">
        <v>1675</v>
      </c>
      <c r="F11" s="239">
        <v>2755</v>
      </c>
      <c r="G11" s="168"/>
      <c r="H11" s="132" t="s">
        <v>735</v>
      </c>
      <c r="I11" s="132"/>
      <c r="J11" s="650" t="s">
        <v>736</v>
      </c>
      <c r="K11" s="651"/>
      <c r="L11" s="655">
        <v>43250</v>
      </c>
      <c r="M11" s="787"/>
      <c r="N11" s="320" t="s">
        <v>737</v>
      </c>
      <c r="O11" s="239">
        <v>1865</v>
      </c>
      <c r="P11" s="233"/>
      <c r="Q11" s="132" t="s">
        <v>738</v>
      </c>
      <c r="R11" s="132"/>
      <c r="S11" s="695" t="s">
        <v>736</v>
      </c>
      <c r="T11" s="651"/>
      <c r="U11" s="655">
        <v>17040</v>
      </c>
      <c r="V11" s="787"/>
      <c r="W11" s="320" t="s">
        <v>739</v>
      </c>
      <c r="X11" s="239">
        <v>195</v>
      </c>
      <c r="Y11" s="234"/>
      <c r="Z11" s="194" t="s">
        <v>740</v>
      </c>
      <c r="AA11" s="132"/>
      <c r="AB11" s="695" t="s">
        <v>741</v>
      </c>
      <c r="AC11" s="651"/>
      <c r="AD11" s="655">
        <v>17060</v>
      </c>
      <c r="AE11" s="656"/>
      <c r="AF11" s="478" t="s">
        <v>742</v>
      </c>
      <c r="AG11" s="239">
        <v>55</v>
      </c>
      <c r="AH11" s="234"/>
      <c r="AI11" s="132" t="s">
        <v>743</v>
      </c>
      <c r="AJ11" s="132"/>
      <c r="AK11" s="95"/>
    </row>
    <row r="12" spans="1:38" ht="15.75" customHeight="1">
      <c r="A12" s="652"/>
      <c r="B12" s="640"/>
      <c r="C12" s="688">
        <v>43030</v>
      </c>
      <c r="D12" s="820"/>
      <c r="E12" s="462" t="s">
        <v>744</v>
      </c>
      <c r="F12" s="692" t="s">
        <v>1678</v>
      </c>
      <c r="G12" s="832"/>
      <c r="H12" s="132" t="s">
        <v>745</v>
      </c>
      <c r="I12" s="132"/>
      <c r="J12" s="652"/>
      <c r="K12" s="640"/>
      <c r="L12" s="643">
        <v>43260</v>
      </c>
      <c r="M12" s="765"/>
      <c r="N12" s="176" t="s">
        <v>746</v>
      </c>
      <c r="O12" s="232">
        <v>1240</v>
      </c>
      <c r="P12" s="235"/>
      <c r="Q12" s="132" t="s">
        <v>747</v>
      </c>
      <c r="R12" s="132"/>
      <c r="S12" s="639"/>
      <c r="T12" s="640"/>
      <c r="U12" s="673">
        <v>17050</v>
      </c>
      <c r="V12" s="848"/>
      <c r="W12" s="323" t="s">
        <v>748</v>
      </c>
      <c r="X12" s="123">
        <v>140</v>
      </c>
      <c r="Y12" s="166"/>
      <c r="Z12" s="132" t="s">
        <v>749</v>
      </c>
      <c r="AA12" s="132"/>
      <c r="AB12" s="639"/>
      <c r="AC12" s="640"/>
      <c r="AD12" s="643">
        <v>17070</v>
      </c>
      <c r="AE12" s="657"/>
      <c r="AF12" s="126" t="s">
        <v>750</v>
      </c>
      <c r="AG12" s="131">
        <v>75</v>
      </c>
      <c r="AH12" s="167"/>
      <c r="AI12" s="132" t="s">
        <v>751</v>
      </c>
      <c r="AJ12" s="132"/>
      <c r="AK12" s="95"/>
      <c r="AL12" s="132"/>
    </row>
    <row r="13" spans="1:38" ht="15.75" customHeight="1">
      <c r="A13" s="652"/>
      <c r="B13" s="640"/>
      <c r="C13" s="643">
        <v>43050</v>
      </c>
      <c r="D13" s="765"/>
      <c r="E13" s="176" t="s">
        <v>143</v>
      </c>
      <c r="F13" s="195">
        <v>3430</v>
      </c>
      <c r="G13" s="168"/>
      <c r="H13" s="132" t="s">
        <v>752</v>
      </c>
      <c r="I13" s="132"/>
      <c r="J13" s="652"/>
      <c r="K13" s="640"/>
      <c r="L13" s="643">
        <v>43270</v>
      </c>
      <c r="M13" s="765"/>
      <c r="N13" s="176" t="s">
        <v>753</v>
      </c>
      <c r="O13" s="232">
        <v>1825</v>
      </c>
      <c r="P13" s="236"/>
      <c r="Q13" s="132" t="s">
        <v>754</v>
      </c>
      <c r="R13" s="132"/>
      <c r="S13" s="821" t="s">
        <v>755</v>
      </c>
      <c r="T13" s="822"/>
      <c r="U13" s="645">
        <v>17030</v>
      </c>
      <c r="V13" s="685"/>
      <c r="W13" s="324" t="s">
        <v>756</v>
      </c>
      <c r="X13" s="237">
        <v>375</v>
      </c>
      <c r="Y13" s="238"/>
      <c r="Z13" s="194" t="s">
        <v>757</v>
      </c>
      <c r="AA13" s="132"/>
      <c r="AB13" s="639"/>
      <c r="AC13" s="640"/>
      <c r="AD13" s="643">
        <v>17090</v>
      </c>
      <c r="AE13" s="777"/>
      <c r="AF13" s="126" t="s">
        <v>758</v>
      </c>
      <c r="AG13" s="131">
        <v>800</v>
      </c>
      <c r="AH13" s="167"/>
      <c r="AI13" s="132" t="s">
        <v>759</v>
      </c>
      <c r="AJ13" s="132"/>
      <c r="AK13" s="95"/>
    </row>
    <row r="14" spans="1:38" ht="15.75" customHeight="1">
      <c r="A14" s="652"/>
      <c r="B14" s="640"/>
      <c r="C14" s="643">
        <v>43060</v>
      </c>
      <c r="D14" s="765"/>
      <c r="E14" s="176" t="s">
        <v>760</v>
      </c>
      <c r="F14" s="195">
        <v>2525</v>
      </c>
      <c r="G14" s="168"/>
      <c r="H14" s="132" t="s">
        <v>761</v>
      </c>
      <c r="I14" s="132"/>
      <c r="J14" s="652"/>
      <c r="K14" s="640"/>
      <c r="L14" s="643">
        <v>43450</v>
      </c>
      <c r="M14" s="765"/>
      <c r="N14" s="176" t="s">
        <v>762</v>
      </c>
      <c r="O14" s="239">
        <v>1090</v>
      </c>
      <c r="P14" s="168"/>
      <c r="Q14" s="132" t="s">
        <v>763</v>
      </c>
      <c r="R14" s="132"/>
      <c r="AA14" s="132"/>
      <c r="AB14" s="766" t="s">
        <v>764</v>
      </c>
      <c r="AC14" s="767"/>
      <c r="AD14" s="643">
        <v>17100</v>
      </c>
      <c r="AE14" s="777"/>
      <c r="AF14" s="126" t="s">
        <v>765</v>
      </c>
      <c r="AG14" s="131">
        <v>615</v>
      </c>
      <c r="AH14" s="167"/>
      <c r="AI14" s="132" t="s">
        <v>766</v>
      </c>
      <c r="AJ14" s="132"/>
      <c r="AK14" s="95"/>
    </row>
    <row r="15" spans="1:38" ht="15.75" customHeight="1">
      <c r="A15" s="652"/>
      <c r="B15" s="640"/>
      <c r="C15" s="643">
        <v>43070</v>
      </c>
      <c r="D15" s="765"/>
      <c r="E15" s="176" t="s">
        <v>767</v>
      </c>
      <c r="F15" s="239">
        <v>1285</v>
      </c>
      <c r="G15" s="168"/>
      <c r="H15" s="132" t="s">
        <v>768</v>
      </c>
      <c r="I15" s="132"/>
      <c r="J15" s="652"/>
      <c r="K15" s="640"/>
      <c r="L15" s="643">
        <v>43460</v>
      </c>
      <c r="M15" s="765"/>
      <c r="N15" s="176" t="s">
        <v>769</v>
      </c>
      <c r="O15" s="232">
        <v>335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39"/>
      <c r="AC15" s="640"/>
      <c r="AD15" s="643">
        <v>17101</v>
      </c>
      <c r="AE15" s="777"/>
      <c r="AF15" s="196" t="s">
        <v>772</v>
      </c>
      <c r="AG15" s="131">
        <v>80</v>
      </c>
      <c r="AH15" s="167"/>
      <c r="AI15" s="132" t="s">
        <v>773</v>
      </c>
      <c r="AJ15" s="132"/>
      <c r="AK15" s="95"/>
    </row>
    <row r="16" spans="1:38" ht="15.75" customHeight="1">
      <c r="A16" s="652"/>
      <c r="B16" s="640"/>
      <c r="C16" s="663">
        <v>43080</v>
      </c>
      <c r="D16" s="747"/>
      <c r="E16" s="240" t="s">
        <v>774</v>
      </c>
      <c r="F16" s="789" t="s">
        <v>775</v>
      </c>
      <c r="G16" s="826"/>
      <c r="H16" s="132"/>
      <c r="I16" s="132"/>
      <c r="J16" s="652"/>
      <c r="K16" s="640"/>
      <c r="L16" s="643">
        <v>43470</v>
      </c>
      <c r="M16" s="765"/>
      <c r="N16" s="176" t="s">
        <v>776</v>
      </c>
      <c r="O16" s="232">
        <v>190</v>
      </c>
      <c r="P16" s="235"/>
      <c r="Q16" s="132" t="s">
        <v>777</v>
      </c>
      <c r="R16" s="132"/>
      <c r="S16" s="679" t="s">
        <v>340</v>
      </c>
      <c r="T16" s="666"/>
      <c r="U16" s="665" t="s">
        <v>4</v>
      </c>
      <c r="V16" s="666"/>
      <c r="W16" s="159" t="s">
        <v>112</v>
      </c>
      <c r="X16" s="162" t="s">
        <v>341</v>
      </c>
      <c r="Y16" s="163" t="s">
        <v>114</v>
      </c>
      <c r="Z16" s="194"/>
      <c r="AA16" s="132"/>
      <c r="AB16" s="639"/>
      <c r="AC16" s="640"/>
      <c r="AD16" s="643">
        <v>17102</v>
      </c>
      <c r="AE16" s="777"/>
      <c r="AF16" s="196" t="s">
        <v>778</v>
      </c>
      <c r="AG16" s="131">
        <v>30</v>
      </c>
      <c r="AH16" s="167"/>
      <c r="AI16" s="132" t="s">
        <v>779</v>
      </c>
      <c r="AJ16" s="132"/>
      <c r="AK16" s="95"/>
    </row>
    <row r="17" spans="1:38" ht="15.75" customHeight="1">
      <c r="A17" s="652"/>
      <c r="B17" s="640"/>
      <c r="C17" s="643">
        <v>43100</v>
      </c>
      <c r="D17" s="553"/>
      <c r="E17" s="176" t="s">
        <v>780</v>
      </c>
      <c r="F17" s="239">
        <v>2115</v>
      </c>
      <c r="G17" s="168"/>
      <c r="H17" s="132" t="s">
        <v>781</v>
      </c>
      <c r="I17" s="132"/>
      <c r="J17" s="652"/>
      <c r="K17" s="640"/>
      <c r="L17" s="663">
        <v>43480</v>
      </c>
      <c r="M17" s="747"/>
      <c r="N17" s="240" t="s">
        <v>782</v>
      </c>
      <c r="O17" s="825" t="s">
        <v>783</v>
      </c>
      <c r="P17" s="826"/>
      <c r="Q17" s="132"/>
      <c r="R17" s="132"/>
      <c r="S17" s="695" t="s">
        <v>784</v>
      </c>
      <c r="T17" s="651"/>
      <c r="U17" s="655">
        <v>17390</v>
      </c>
      <c r="V17" s="656"/>
      <c r="W17" s="320" t="s">
        <v>785</v>
      </c>
      <c r="X17" s="239">
        <v>1910</v>
      </c>
      <c r="Y17" s="234"/>
      <c r="Z17" s="194" t="s">
        <v>786</v>
      </c>
      <c r="AA17" s="132"/>
      <c r="AB17" s="671"/>
      <c r="AC17" s="672"/>
      <c r="AD17" s="643">
        <v>17110</v>
      </c>
      <c r="AE17" s="777"/>
      <c r="AF17" s="126" t="s">
        <v>787</v>
      </c>
      <c r="AG17" s="131">
        <v>95</v>
      </c>
      <c r="AH17" s="167"/>
      <c r="AI17" s="132" t="s">
        <v>788</v>
      </c>
      <c r="AJ17" s="132"/>
      <c r="AK17" s="95"/>
    </row>
    <row r="18" spans="1:38" ht="15.75" customHeight="1" thickBot="1">
      <c r="A18" s="652"/>
      <c r="B18" s="640"/>
      <c r="C18" s="643">
        <v>43110</v>
      </c>
      <c r="D18" s="553"/>
      <c r="E18" s="176" t="s">
        <v>789</v>
      </c>
      <c r="F18" s="232">
        <v>1390</v>
      </c>
      <c r="G18" s="168"/>
      <c r="H18" s="132" t="s">
        <v>790</v>
      </c>
      <c r="I18" s="132"/>
      <c r="J18" s="827" t="s">
        <v>755</v>
      </c>
      <c r="K18" s="822"/>
      <c r="L18" s="828">
        <v>43350</v>
      </c>
      <c r="M18" s="829"/>
      <c r="N18" s="182" t="s">
        <v>791</v>
      </c>
      <c r="O18" s="201">
        <v>2455</v>
      </c>
      <c r="P18" s="235"/>
      <c r="Q18" s="132" t="s">
        <v>792</v>
      </c>
      <c r="R18" s="132"/>
      <c r="S18" s="639"/>
      <c r="T18" s="640"/>
      <c r="U18" s="688">
        <v>17430</v>
      </c>
      <c r="V18" s="745"/>
      <c r="W18" s="376" t="s">
        <v>793</v>
      </c>
      <c r="X18" s="830" t="s">
        <v>794</v>
      </c>
      <c r="Y18" s="831"/>
      <c r="Z18" s="194" t="s">
        <v>795</v>
      </c>
      <c r="AA18" s="132"/>
      <c r="AB18" s="766" t="s">
        <v>796</v>
      </c>
      <c r="AC18" s="767"/>
      <c r="AD18" s="643">
        <v>17120</v>
      </c>
      <c r="AE18" s="777"/>
      <c r="AF18" s="126" t="s">
        <v>797</v>
      </c>
      <c r="AG18" s="131">
        <v>810</v>
      </c>
      <c r="AH18" s="167"/>
      <c r="AI18" s="132" t="s">
        <v>798</v>
      </c>
      <c r="AJ18" s="132"/>
      <c r="AK18" s="95"/>
    </row>
    <row r="19" spans="1:38" ht="15.75" customHeight="1" thickTop="1" thickBot="1">
      <c r="A19" s="652"/>
      <c r="B19" s="640"/>
      <c r="C19" s="643">
        <v>43120</v>
      </c>
      <c r="D19" s="553"/>
      <c r="E19" s="176" t="s">
        <v>799</v>
      </c>
      <c r="F19" s="239">
        <v>2410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51595</v>
      </c>
      <c r="P19" s="246"/>
      <c r="Q19" s="132"/>
      <c r="R19" s="132"/>
      <c r="S19" s="639"/>
      <c r="T19" s="640"/>
      <c r="U19" s="643">
        <v>17370</v>
      </c>
      <c r="V19" s="657"/>
      <c r="W19" s="126" t="s">
        <v>802</v>
      </c>
      <c r="X19" s="123">
        <v>400</v>
      </c>
      <c r="Y19" s="167"/>
      <c r="Z19" s="194" t="s">
        <v>803</v>
      </c>
      <c r="AA19" s="132"/>
      <c r="AB19" s="639"/>
      <c r="AC19" s="640"/>
      <c r="AD19" s="643">
        <v>17125</v>
      </c>
      <c r="AE19" s="777"/>
      <c r="AF19" s="196" t="s">
        <v>804</v>
      </c>
      <c r="AG19" s="131">
        <v>20</v>
      </c>
      <c r="AH19" s="167"/>
      <c r="AI19" s="132" t="s">
        <v>805</v>
      </c>
      <c r="AJ19" s="132"/>
      <c r="AK19" s="95"/>
    </row>
    <row r="20" spans="1:38" ht="15.75" customHeight="1" thickTop="1" thickBot="1">
      <c r="A20" s="652"/>
      <c r="B20" s="640"/>
      <c r="C20" s="643">
        <v>43130</v>
      </c>
      <c r="D20" s="553"/>
      <c r="E20" s="176" t="s">
        <v>806</v>
      </c>
      <c r="F20" s="239">
        <v>2300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39"/>
      <c r="T20" s="640"/>
      <c r="U20" s="643">
        <v>17380</v>
      </c>
      <c r="V20" s="657"/>
      <c r="W20" s="126" t="s">
        <v>809</v>
      </c>
      <c r="X20" s="131">
        <v>215</v>
      </c>
      <c r="Y20" s="167"/>
      <c r="Z20" s="194" t="s">
        <v>810</v>
      </c>
      <c r="AA20" s="132"/>
      <c r="AB20" s="639"/>
      <c r="AC20" s="640"/>
      <c r="AD20" s="688">
        <v>17150</v>
      </c>
      <c r="AE20" s="837"/>
      <c r="AF20" s="376" t="s">
        <v>811</v>
      </c>
      <c r="AG20" s="825" t="s">
        <v>812</v>
      </c>
      <c r="AH20" s="790"/>
      <c r="AI20" s="132" t="s">
        <v>813</v>
      </c>
      <c r="AJ20" s="132"/>
      <c r="AK20" s="95"/>
    </row>
    <row r="21" spans="1:38" ht="15.75" customHeight="1" thickTop="1">
      <c r="A21" s="652"/>
      <c r="B21" s="640"/>
      <c r="C21" s="643">
        <v>43140</v>
      </c>
      <c r="D21" s="553"/>
      <c r="E21" s="176" t="s">
        <v>814</v>
      </c>
      <c r="F21" s="232">
        <v>2295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66" t="s">
        <v>816</v>
      </c>
      <c r="T21" s="767"/>
      <c r="U21" s="643">
        <v>17330</v>
      </c>
      <c r="V21" s="657"/>
      <c r="W21" s="126" t="s">
        <v>817</v>
      </c>
      <c r="X21" s="131">
        <v>605</v>
      </c>
      <c r="Y21" s="167"/>
      <c r="Z21" s="194" t="s">
        <v>818</v>
      </c>
      <c r="AA21" s="132"/>
      <c r="AB21" s="766" t="s">
        <v>819</v>
      </c>
      <c r="AC21" s="767"/>
      <c r="AD21" s="643">
        <v>17160</v>
      </c>
      <c r="AE21" s="777"/>
      <c r="AF21" s="373" t="s">
        <v>820</v>
      </c>
      <c r="AG21" s="131">
        <v>50</v>
      </c>
      <c r="AH21" s="167"/>
      <c r="AI21" s="132" t="s">
        <v>821</v>
      </c>
      <c r="AJ21" s="132"/>
      <c r="AK21" s="95"/>
    </row>
    <row r="22" spans="1:38" ht="15.75" customHeight="1">
      <c r="A22" s="652"/>
      <c r="B22" s="640"/>
      <c r="C22" s="643">
        <v>43150</v>
      </c>
      <c r="D22" s="553"/>
      <c r="E22" s="176" t="s">
        <v>822</v>
      </c>
      <c r="F22" s="232">
        <v>2255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41"/>
      <c r="T22" s="642"/>
      <c r="U22" s="846">
        <v>57160</v>
      </c>
      <c r="V22" s="847"/>
      <c r="W22" s="464" t="s">
        <v>1657</v>
      </c>
      <c r="X22" s="842" t="s">
        <v>1674</v>
      </c>
      <c r="Y22" s="843"/>
      <c r="AA22" s="132"/>
      <c r="AB22" s="639"/>
      <c r="AC22" s="640"/>
      <c r="AD22" s="643">
        <v>17180</v>
      </c>
      <c r="AE22" s="777"/>
      <c r="AF22" s="375" t="s">
        <v>824</v>
      </c>
      <c r="AG22" s="131">
        <v>885</v>
      </c>
      <c r="AH22" s="167"/>
      <c r="AI22" s="132" t="s">
        <v>825</v>
      </c>
      <c r="AJ22" s="132"/>
      <c r="AK22" s="95"/>
    </row>
    <row r="23" spans="1:38" ht="15.75" customHeight="1">
      <c r="A23" s="652"/>
      <c r="B23" s="640"/>
      <c r="C23" s="643">
        <v>43160</v>
      </c>
      <c r="D23" s="553"/>
      <c r="E23" s="176" t="s">
        <v>826</v>
      </c>
      <c r="F23" s="232">
        <v>1820</v>
      </c>
      <c r="G23" s="168"/>
      <c r="H23" s="132" t="s">
        <v>827</v>
      </c>
      <c r="I23" s="132"/>
      <c r="J23" s="679" t="s">
        <v>340</v>
      </c>
      <c r="K23" s="666"/>
      <c r="L23" s="665" t="s">
        <v>4</v>
      </c>
      <c r="M23" s="666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39"/>
      <c r="AC23" s="640"/>
      <c r="AD23" s="688">
        <v>17190</v>
      </c>
      <c r="AE23" s="837"/>
      <c r="AF23" s="376" t="s">
        <v>828</v>
      </c>
      <c r="AG23" s="825" t="s">
        <v>829</v>
      </c>
      <c r="AH23" s="790"/>
      <c r="AI23" s="132" t="s">
        <v>830</v>
      </c>
      <c r="AJ23" s="377"/>
      <c r="AK23" s="95"/>
    </row>
    <row r="24" spans="1:38" ht="15.75" customHeight="1">
      <c r="A24" s="652"/>
      <c r="B24" s="640"/>
      <c r="C24" s="643">
        <v>43170</v>
      </c>
      <c r="D24" s="553"/>
      <c r="E24" s="176" t="s">
        <v>831</v>
      </c>
      <c r="F24" s="232">
        <v>2025</v>
      </c>
      <c r="G24" s="168"/>
      <c r="H24" s="132" t="s">
        <v>832</v>
      </c>
      <c r="I24" s="132"/>
      <c r="J24" s="695" t="s">
        <v>833</v>
      </c>
      <c r="K24" s="651"/>
      <c r="L24" s="655">
        <v>17010</v>
      </c>
      <c r="M24" s="787"/>
      <c r="N24" s="322" t="s">
        <v>834</v>
      </c>
      <c r="O24" s="239">
        <v>100</v>
      </c>
      <c r="P24" s="249"/>
      <c r="Q24" s="132" t="s">
        <v>835</v>
      </c>
      <c r="R24" s="132"/>
      <c r="AA24" s="132"/>
      <c r="AB24" s="639"/>
      <c r="AC24" s="640"/>
      <c r="AD24" s="688">
        <v>17200</v>
      </c>
      <c r="AE24" s="837"/>
      <c r="AF24" s="376" t="s">
        <v>836</v>
      </c>
      <c r="AG24" s="844" t="s">
        <v>1670</v>
      </c>
      <c r="AH24" s="845"/>
      <c r="AI24" s="132" t="s">
        <v>837</v>
      </c>
      <c r="AJ24" s="132"/>
      <c r="AK24" s="95"/>
    </row>
    <row r="25" spans="1:38" ht="15.75" customHeight="1">
      <c r="A25" s="652"/>
      <c r="B25" s="640"/>
      <c r="C25" s="643">
        <v>43180</v>
      </c>
      <c r="D25" s="553"/>
      <c r="E25" s="176" t="s">
        <v>838</v>
      </c>
      <c r="F25" s="232">
        <v>5770</v>
      </c>
      <c r="G25" s="168"/>
      <c r="H25" s="132" t="s">
        <v>839</v>
      </c>
      <c r="I25" s="132"/>
      <c r="J25" s="639"/>
      <c r="K25" s="640"/>
      <c r="L25" s="643">
        <v>17340</v>
      </c>
      <c r="M25" s="657"/>
      <c r="N25" s="126" t="s">
        <v>840</v>
      </c>
      <c r="O25" s="131">
        <v>715</v>
      </c>
      <c r="P25" s="167"/>
      <c r="Q25" s="132" t="s">
        <v>841</v>
      </c>
      <c r="R25" s="132"/>
      <c r="Z25" s="200"/>
      <c r="AA25" s="132"/>
      <c r="AB25" s="639"/>
      <c r="AC25" s="640"/>
      <c r="AD25" s="643">
        <v>17210</v>
      </c>
      <c r="AE25" s="777"/>
      <c r="AF25" s="196" t="s">
        <v>842</v>
      </c>
      <c r="AG25" s="131">
        <v>80</v>
      </c>
      <c r="AH25" s="167"/>
      <c r="AI25" s="132" t="s">
        <v>843</v>
      </c>
      <c r="AJ25" s="132"/>
      <c r="AK25" s="95"/>
    </row>
    <row r="26" spans="1:38" ht="15.75" customHeight="1">
      <c r="A26" s="652"/>
      <c r="B26" s="640"/>
      <c r="C26" s="643">
        <v>43190</v>
      </c>
      <c r="D26" s="553"/>
      <c r="E26" s="176" t="s">
        <v>844</v>
      </c>
      <c r="F26" s="232">
        <v>3265</v>
      </c>
      <c r="G26" s="168"/>
      <c r="H26" s="132" t="s">
        <v>845</v>
      </c>
      <c r="I26" s="129"/>
      <c r="J26" s="639"/>
      <c r="K26" s="640"/>
      <c r="L26" s="643">
        <v>17350</v>
      </c>
      <c r="M26" s="657"/>
      <c r="N26" s="487" t="s">
        <v>846</v>
      </c>
      <c r="O26" s="131">
        <v>80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39"/>
      <c r="AC26" s="640"/>
      <c r="AD26" s="840">
        <v>17220</v>
      </c>
      <c r="AE26" s="841"/>
      <c r="AF26" s="443" t="s">
        <v>848</v>
      </c>
      <c r="AG26" s="825" t="s">
        <v>829</v>
      </c>
      <c r="AH26" s="790"/>
      <c r="AI26" s="132" t="s">
        <v>849</v>
      </c>
      <c r="AJ26" s="132"/>
      <c r="AK26" s="132"/>
    </row>
    <row r="27" spans="1:38" ht="15.75" customHeight="1">
      <c r="A27" s="652"/>
      <c r="B27" s="640"/>
      <c r="C27" s="643">
        <v>43200</v>
      </c>
      <c r="D27" s="553"/>
      <c r="E27" s="176" t="s">
        <v>850</v>
      </c>
      <c r="F27" s="232">
        <v>735</v>
      </c>
      <c r="G27" s="168"/>
      <c r="H27" s="132" t="s">
        <v>851</v>
      </c>
      <c r="I27" s="129"/>
      <c r="J27" s="639"/>
      <c r="K27" s="640"/>
      <c r="L27" s="663">
        <v>17360</v>
      </c>
      <c r="M27" s="664"/>
      <c r="N27" s="183" t="s">
        <v>852</v>
      </c>
      <c r="O27" s="789" t="s">
        <v>1664</v>
      </c>
      <c r="P27" s="790"/>
      <c r="Q27" s="132" t="s">
        <v>853</v>
      </c>
      <c r="R27" s="132"/>
      <c r="AA27" s="132"/>
      <c r="AB27" s="641"/>
      <c r="AC27" s="642"/>
      <c r="AD27" s="805">
        <v>17230</v>
      </c>
      <c r="AE27" s="839"/>
      <c r="AF27" s="250" t="s">
        <v>854</v>
      </c>
      <c r="AG27" s="789" t="s">
        <v>855</v>
      </c>
      <c r="AH27" s="790"/>
      <c r="AI27" s="132"/>
      <c r="AJ27" s="132"/>
      <c r="AK27" s="132"/>
    </row>
    <row r="28" spans="1:38" ht="15.75" customHeight="1">
      <c r="A28" s="652"/>
      <c r="B28" s="640"/>
      <c r="C28" s="643">
        <v>43300</v>
      </c>
      <c r="D28" s="553"/>
      <c r="E28" s="176" t="s">
        <v>856</v>
      </c>
      <c r="F28" s="232">
        <v>1220</v>
      </c>
      <c r="G28" s="168"/>
      <c r="H28" s="132" t="s">
        <v>857</v>
      </c>
      <c r="I28" s="129"/>
      <c r="J28" s="639"/>
      <c r="K28" s="640"/>
      <c r="L28" s="643">
        <v>17320</v>
      </c>
      <c r="M28" s="657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  <c r="AK28" s="132"/>
    </row>
    <row r="29" spans="1:38" ht="15.75" customHeight="1">
      <c r="A29" s="652"/>
      <c r="B29" s="640"/>
      <c r="C29" s="643">
        <v>43400</v>
      </c>
      <c r="D29" s="553"/>
      <c r="E29" s="176" t="s">
        <v>860</v>
      </c>
      <c r="F29" s="232">
        <v>4205</v>
      </c>
      <c r="G29" s="168"/>
      <c r="H29" s="132" t="s">
        <v>861</v>
      </c>
      <c r="I29" s="129"/>
      <c r="J29" s="639"/>
      <c r="K29" s="640"/>
      <c r="L29" s="643">
        <v>17280</v>
      </c>
      <c r="M29" s="657"/>
      <c r="N29" s="126" t="s">
        <v>862</v>
      </c>
      <c r="O29" s="131">
        <v>410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ht="15.75" customHeight="1" thickBot="1">
      <c r="A30" s="653"/>
      <c r="B30" s="654"/>
      <c r="C30" s="660">
        <v>43500</v>
      </c>
      <c r="D30" s="833"/>
      <c r="E30" s="321" t="s">
        <v>864</v>
      </c>
      <c r="F30" s="251">
        <v>795</v>
      </c>
      <c r="G30" s="252"/>
      <c r="H30" s="132" t="s">
        <v>865</v>
      </c>
      <c r="I30" s="129"/>
      <c r="J30" s="639"/>
      <c r="K30" s="640"/>
      <c r="L30" s="663">
        <v>17290</v>
      </c>
      <c r="M30" s="664"/>
      <c r="N30" s="183" t="s">
        <v>866</v>
      </c>
      <c r="O30" s="789" t="s">
        <v>867</v>
      </c>
      <c r="P30" s="790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38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39"/>
      <c r="K31" s="640"/>
      <c r="L31" s="643">
        <v>17300</v>
      </c>
      <c r="M31" s="657"/>
      <c r="N31" s="196" t="s">
        <v>868</v>
      </c>
      <c r="O31" s="131">
        <v>105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39"/>
      <c r="K32" s="640"/>
      <c r="L32" s="643">
        <v>17240</v>
      </c>
      <c r="M32" s="777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39"/>
      <c r="K33" s="640"/>
      <c r="L33" s="643">
        <v>17250</v>
      </c>
      <c r="M33" s="777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39"/>
      <c r="K34" s="640"/>
      <c r="L34" s="663">
        <v>17260</v>
      </c>
      <c r="M34" s="785"/>
      <c r="N34" s="183" t="s">
        <v>874</v>
      </c>
      <c r="O34" s="789" t="s">
        <v>875</v>
      </c>
      <c r="P34" s="790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  <c r="AK34" s="132"/>
      <c r="AL34" s="132"/>
    </row>
    <row r="35" spans="1:38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41"/>
      <c r="K35" s="642"/>
      <c r="L35" s="645">
        <v>17270</v>
      </c>
      <c r="M35" s="838"/>
      <c r="N35" s="169" t="s">
        <v>876</v>
      </c>
      <c r="O35" s="201">
        <v>290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  <c r="AK35" s="132"/>
      <c r="AL35" s="132"/>
    </row>
    <row r="36" spans="1:38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21" customHeight="1">
      <c r="A40" s="454" t="s">
        <v>1656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E43" s="95"/>
      <c r="AF43" s="402" t="s">
        <v>878</v>
      </c>
      <c r="AG43" s="403"/>
      <c r="AH43" s="407">
        <f>O19</f>
        <v>51595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12"/>
      <c r="AH44" s="408">
        <f>SUM(X11:X13,O24:O35,X17:X22,AG11:AG27)</f>
        <v>9505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95"/>
      <c r="AF45" s="189" t="s">
        <v>331</v>
      </c>
      <c r="AG45" s="190"/>
      <c r="AH45" s="215">
        <f>SUM(AH43:AH44)</f>
        <v>61100</v>
      </c>
      <c r="AI45" s="95"/>
      <c r="AJ45" s="95"/>
      <c r="AK45" s="95"/>
      <c r="AL45" s="95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+zc2opzQzHkicyBK4UfJ6AUfQYZZHX2KN0NNc8jmuYn3a9uHukDu1xcybIl0Db723FSFBqlPUkgEn9ORl+CViA==" saltValue="jdP+csk9o660cIcl8mse3g==" spinCount="100000" sheet="1" scenarios="1" formatCells="0" autoFilter="0"/>
  <protectedRanges>
    <protectedRange sqref="AF36:AH36" name="範囲1"/>
    <protectedRange sqref="Y34" name="範囲1_1"/>
  </protectedRanges>
  <mergeCells count="139"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</mergeCells>
  <phoneticPr fontId="3"/>
  <dataValidations count="68">
    <dataValidation type="whole" errorStyle="information" allowBlank="1" showErrorMessage="1" errorTitle="定数オーバー" error="定数オーバーです。" sqref="AH21:AH22 P11:P16 P18 P28:P29 P31:P33 P35 Y11:Y13 AH25 AH11:AH19 Y17 P24:P26 Y19:Y21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619">
        <v>6</v>
      </c>
      <c r="B2" s="620"/>
      <c r="C2" s="621" t="s">
        <v>879</v>
      </c>
      <c r="D2" s="622"/>
      <c r="E2" s="622"/>
      <c r="F2" s="622"/>
      <c r="G2" s="622"/>
      <c r="H2" s="151"/>
      <c r="I2" s="95"/>
      <c r="J2" s="623">
        <v>45992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9" ht="24.75" customHeight="1" thickBot="1">
      <c r="A5" s="904" t="str">
        <f>IF(OR(AF30="○",AF32="○"),"～","")</f>
        <v/>
      </c>
      <c r="B5" s="905"/>
      <c r="C5" s="906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9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2"/>
      <c r="M6" s="733"/>
      <c r="N6" s="733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9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SUM(O7)</f>
        <v>0</v>
      </c>
      <c r="H7" s="591"/>
      <c r="I7" s="591"/>
      <c r="J7" s="591"/>
      <c r="K7" s="592"/>
      <c r="L7" s="791"/>
      <c r="M7" s="903"/>
      <c r="N7" s="792"/>
      <c r="O7" s="795">
        <f>SUM(G11:G19,G27:G32,P11:P21,Y11:Y33,AH11:AH23)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79" t="s">
        <v>340</v>
      </c>
      <c r="B10" s="666"/>
      <c r="C10" s="665" t="s">
        <v>4</v>
      </c>
      <c r="D10" s="666"/>
      <c r="E10" s="159" t="s">
        <v>112</v>
      </c>
      <c r="F10" s="162" t="s">
        <v>341</v>
      </c>
      <c r="G10" s="163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343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231" t="s">
        <v>112</v>
      </c>
      <c r="X10" s="162" t="s">
        <v>341</v>
      </c>
      <c r="Y10" s="163" t="s">
        <v>114</v>
      </c>
      <c r="Z10" s="132"/>
      <c r="AA10" s="117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256"/>
      <c r="AJ10" s="132"/>
      <c r="AK10" s="117"/>
      <c r="AL10" s="117"/>
    </row>
    <row r="11" spans="1:39" ht="15.75" customHeight="1">
      <c r="A11" s="695" t="s">
        <v>884</v>
      </c>
      <c r="B11" s="651"/>
      <c r="C11" s="655">
        <v>14040</v>
      </c>
      <c r="D11" s="656"/>
      <c r="E11" s="320" t="s">
        <v>885</v>
      </c>
      <c r="F11" s="239">
        <v>1670</v>
      </c>
      <c r="G11" s="167"/>
      <c r="H11" s="194" t="s">
        <v>886</v>
      </c>
      <c r="I11" s="200"/>
      <c r="J11" s="695" t="s">
        <v>887</v>
      </c>
      <c r="K11" s="651"/>
      <c r="L11" s="655">
        <v>14160</v>
      </c>
      <c r="M11" s="656"/>
      <c r="N11" s="320" t="s">
        <v>888</v>
      </c>
      <c r="O11" s="239">
        <v>1850</v>
      </c>
      <c r="P11" s="234"/>
      <c r="Q11" s="194" t="s">
        <v>889</v>
      </c>
      <c r="R11" s="132"/>
      <c r="S11" s="356"/>
      <c r="T11" s="357"/>
      <c r="U11" s="907">
        <v>14110</v>
      </c>
      <c r="V11" s="908"/>
      <c r="W11" s="320" t="s">
        <v>890</v>
      </c>
      <c r="X11" s="239">
        <v>520</v>
      </c>
      <c r="Y11" s="234"/>
      <c r="Z11" s="257" t="s">
        <v>891</v>
      </c>
      <c r="AA11" s="258"/>
      <c r="AB11" s="695" t="s">
        <v>892</v>
      </c>
      <c r="AC11" s="651"/>
      <c r="AD11" s="918">
        <v>16410</v>
      </c>
      <c r="AE11" s="919"/>
      <c r="AF11" s="385" t="s">
        <v>893</v>
      </c>
      <c r="AG11" s="911" t="s">
        <v>894</v>
      </c>
      <c r="AH11" s="912"/>
      <c r="AI11" s="259" t="s">
        <v>895</v>
      </c>
      <c r="AJ11" s="132"/>
      <c r="AK11" s="117"/>
      <c r="AL11" s="181"/>
    </row>
    <row r="12" spans="1:39" ht="15.75" customHeight="1" thickBot="1">
      <c r="A12" s="639"/>
      <c r="B12" s="640"/>
      <c r="C12" s="643">
        <v>14050</v>
      </c>
      <c r="D12" s="657"/>
      <c r="E12" s="126" t="s">
        <v>896</v>
      </c>
      <c r="F12" s="123">
        <v>890</v>
      </c>
      <c r="G12" s="167"/>
      <c r="H12" s="194" t="s">
        <v>897</v>
      </c>
      <c r="I12" s="200"/>
      <c r="J12" s="766" t="s">
        <v>898</v>
      </c>
      <c r="K12" s="767"/>
      <c r="L12" s="643">
        <v>14150</v>
      </c>
      <c r="M12" s="662"/>
      <c r="N12" s="126" t="s">
        <v>899</v>
      </c>
      <c r="O12" s="195">
        <v>1405</v>
      </c>
      <c r="P12" s="167"/>
      <c r="Q12" s="194" t="s">
        <v>900</v>
      </c>
      <c r="R12" s="132"/>
      <c r="S12" s="339"/>
      <c r="T12" s="340"/>
      <c r="U12" s="673">
        <v>16010</v>
      </c>
      <c r="V12" s="909"/>
      <c r="W12" s="260" t="s">
        <v>901</v>
      </c>
      <c r="X12" s="193">
        <v>1475</v>
      </c>
      <c r="Y12" s="166"/>
      <c r="Z12" s="132" t="s">
        <v>902</v>
      </c>
      <c r="AA12" s="132"/>
      <c r="AB12" s="639"/>
      <c r="AC12" s="640"/>
      <c r="AD12" s="860">
        <v>16420</v>
      </c>
      <c r="AE12" s="861"/>
      <c r="AF12" s="126" t="s">
        <v>903</v>
      </c>
      <c r="AG12" s="193">
        <v>140</v>
      </c>
      <c r="AH12" s="167"/>
      <c r="AI12" s="259" t="s">
        <v>904</v>
      </c>
      <c r="AJ12" s="132"/>
      <c r="AK12" s="117"/>
      <c r="AL12" s="181"/>
    </row>
    <row r="13" spans="1:39" ht="15.75" customHeight="1" thickBot="1">
      <c r="A13" s="766" t="s">
        <v>905</v>
      </c>
      <c r="B13" s="767"/>
      <c r="C13" s="643">
        <v>14020</v>
      </c>
      <c r="D13" s="657"/>
      <c r="E13" s="126" t="s">
        <v>906</v>
      </c>
      <c r="F13" s="391">
        <v>230</v>
      </c>
      <c r="G13" s="167"/>
      <c r="H13" s="194" t="s">
        <v>907</v>
      </c>
      <c r="I13" s="200"/>
      <c r="J13" s="766" t="s">
        <v>908</v>
      </c>
      <c r="K13" s="767"/>
      <c r="L13" s="643">
        <v>14170</v>
      </c>
      <c r="M13" s="662"/>
      <c r="N13" s="126" t="s">
        <v>909</v>
      </c>
      <c r="O13" s="195">
        <v>2895</v>
      </c>
      <c r="P13" s="167"/>
      <c r="Q13" s="194" t="s">
        <v>910</v>
      </c>
      <c r="R13" s="132"/>
      <c r="S13" s="339"/>
      <c r="T13" s="340"/>
      <c r="U13" s="643">
        <v>16020</v>
      </c>
      <c r="V13" s="910"/>
      <c r="W13" s="261" t="s">
        <v>911</v>
      </c>
      <c r="X13" s="262">
        <v>4545</v>
      </c>
      <c r="Y13" s="167"/>
      <c r="Z13" s="132" t="s">
        <v>912</v>
      </c>
      <c r="AA13" s="132"/>
      <c r="AB13" s="639"/>
      <c r="AC13" s="640"/>
      <c r="AD13" s="663">
        <v>16430</v>
      </c>
      <c r="AE13" s="664"/>
      <c r="AF13" s="360" t="s">
        <v>913</v>
      </c>
      <c r="AG13" s="789" t="s">
        <v>894</v>
      </c>
      <c r="AH13" s="790"/>
      <c r="AI13" s="259"/>
      <c r="AJ13" s="132"/>
      <c r="AK13" s="117"/>
      <c r="AL13" s="181"/>
    </row>
    <row r="14" spans="1:39" ht="15.75" customHeight="1" thickBot="1">
      <c r="A14" s="639"/>
      <c r="B14" s="640"/>
      <c r="C14" s="688">
        <v>14021</v>
      </c>
      <c r="D14" s="745"/>
      <c r="E14" s="376" t="s">
        <v>914</v>
      </c>
      <c r="F14" s="789" t="s">
        <v>925</v>
      </c>
      <c r="G14" s="790"/>
      <c r="H14" s="194" t="s">
        <v>915</v>
      </c>
      <c r="I14" s="200"/>
      <c r="J14" s="766" t="s">
        <v>916</v>
      </c>
      <c r="K14" s="767"/>
      <c r="L14" s="663">
        <v>14190</v>
      </c>
      <c r="M14" s="664"/>
      <c r="N14" s="134" t="s">
        <v>917</v>
      </c>
      <c r="O14" s="789" t="s">
        <v>918</v>
      </c>
      <c r="P14" s="790"/>
      <c r="Q14" s="194"/>
      <c r="R14" s="132"/>
      <c r="S14" s="639" t="s">
        <v>919</v>
      </c>
      <c r="T14" s="640"/>
      <c r="U14" s="643">
        <v>16030</v>
      </c>
      <c r="V14" s="910"/>
      <c r="W14" s="261" t="s">
        <v>920</v>
      </c>
      <c r="X14" s="262">
        <v>2030</v>
      </c>
      <c r="Y14" s="167"/>
      <c r="Z14" s="132" t="s">
        <v>921</v>
      </c>
      <c r="AA14" s="132"/>
      <c r="AB14" s="639"/>
      <c r="AC14" s="640"/>
      <c r="AD14" s="860">
        <v>16440</v>
      </c>
      <c r="AE14" s="861"/>
      <c r="AF14" s="176" t="s">
        <v>922</v>
      </c>
      <c r="AG14" s="193">
        <v>4455</v>
      </c>
      <c r="AH14" s="167"/>
      <c r="AI14" s="259" t="s">
        <v>923</v>
      </c>
      <c r="AJ14" s="132"/>
      <c r="AK14" s="117"/>
      <c r="AL14" s="181"/>
    </row>
    <row r="15" spans="1:39" ht="15.75" customHeight="1" thickBot="1">
      <c r="A15" s="639"/>
      <c r="B15" s="640"/>
      <c r="C15" s="663">
        <v>14030</v>
      </c>
      <c r="D15" s="664"/>
      <c r="E15" s="134" t="s">
        <v>924</v>
      </c>
      <c r="F15" s="789" t="s">
        <v>925</v>
      </c>
      <c r="G15" s="790"/>
      <c r="H15" s="194" t="s">
        <v>926</v>
      </c>
      <c r="I15" s="200"/>
      <c r="J15" s="639"/>
      <c r="K15" s="640"/>
      <c r="L15" s="643">
        <v>14200</v>
      </c>
      <c r="M15" s="662"/>
      <c r="N15" s="126" t="s">
        <v>927</v>
      </c>
      <c r="O15" s="195">
        <v>385</v>
      </c>
      <c r="P15" s="167"/>
      <c r="Q15" s="194" t="s">
        <v>928</v>
      </c>
      <c r="R15" s="132"/>
      <c r="S15" s="639" t="s">
        <v>929</v>
      </c>
      <c r="T15" s="640"/>
      <c r="U15" s="896">
        <v>16040</v>
      </c>
      <c r="V15" s="897"/>
      <c r="W15" s="263" t="s">
        <v>930</v>
      </c>
      <c r="X15" s="264">
        <v>3440</v>
      </c>
      <c r="Y15" s="167"/>
      <c r="Z15" s="132" t="s">
        <v>931</v>
      </c>
      <c r="AA15" s="132"/>
      <c r="AB15" s="766" t="s">
        <v>932</v>
      </c>
      <c r="AC15" s="767"/>
      <c r="AD15" s="860">
        <v>16450</v>
      </c>
      <c r="AE15" s="861"/>
      <c r="AF15" s="126" t="s">
        <v>933</v>
      </c>
      <c r="AG15" s="193">
        <v>795</v>
      </c>
      <c r="AH15" s="167"/>
      <c r="AI15" s="259" t="s">
        <v>934</v>
      </c>
      <c r="AJ15" s="132"/>
      <c r="AK15" s="117"/>
      <c r="AL15" s="132"/>
    </row>
    <row r="16" spans="1:39" ht="15.75" customHeight="1" thickBot="1">
      <c r="A16" s="639"/>
      <c r="B16" s="640"/>
      <c r="C16" s="643">
        <v>16380</v>
      </c>
      <c r="D16" s="657"/>
      <c r="E16" s="126" t="s">
        <v>935</v>
      </c>
      <c r="F16" s="391">
        <v>205</v>
      </c>
      <c r="G16" s="167"/>
      <c r="H16" s="194" t="s">
        <v>936</v>
      </c>
      <c r="I16" s="200"/>
      <c r="J16" s="639"/>
      <c r="K16" s="640"/>
      <c r="L16" s="643">
        <v>14210</v>
      </c>
      <c r="M16" s="662"/>
      <c r="N16" s="126" t="s">
        <v>937</v>
      </c>
      <c r="O16" s="195">
        <v>75</v>
      </c>
      <c r="P16" s="167"/>
      <c r="Q16" s="194" t="s">
        <v>938</v>
      </c>
      <c r="R16" s="132"/>
      <c r="S16" s="639" t="s">
        <v>939</v>
      </c>
      <c r="T16" s="915"/>
      <c r="U16" s="916">
        <v>16050</v>
      </c>
      <c r="V16" s="917"/>
      <c r="W16" s="265" t="s">
        <v>940</v>
      </c>
      <c r="X16" s="266">
        <v>820</v>
      </c>
      <c r="Y16" s="267"/>
      <c r="Z16" s="132" t="s">
        <v>941</v>
      </c>
      <c r="AA16" s="132"/>
      <c r="AB16" s="766" t="s">
        <v>942</v>
      </c>
      <c r="AC16" s="767"/>
      <c r="AD16" s="860">
        <v>16460</v>
      </c>
      <c r="AE16" s="861"/>
      <c r="AF16" s="126" t="s">
        <v>943</v>
      </c>
      <c r="AG16" s="193">
        <v>585</v>
      </c>
      <c r="AH16" s="167"/>
      <c r="AI16" s="257" t="s">
        <v>944</v>
      </c>
      <c r="AJ16" s="132"/>
      <c r="AK16" s="117"/>
      <c r="AL16" s="117"/>
      <c r="AM16" s="117"/>
    </row>
    <row r="17" spans="1:39" ht="15.75" customHeight="1">
      <c r="A17" s="639"/>
      <c r="B17" s="640"/>
      <c r="C17" s="643">
        <v>16382</v>
      </c>
      <c r="D17" s="677"/>
      <c r="E17" s="196" t="s">
        <v>945</v>
      </c>
      <c r="F17" s="195">
        <v>20</v>
      </c>
      <c r="G17" s="167"/>
      <c r="H17" s="194" t="s">
        <v>946</v>
      </c>
      <c r="I17" s="200"/>
      <c r="J17" s="766" t="s">
        <v>947</v>
      </c>
      <c r="K17" s="767"/>
      <c r="L17" s="643">
        <v>14070</v>
      </c>
      <c r="M17" s="662"/>
      <c r="N17" s="126" t="s">
        <v>948</v>
      </c>
      <c r="O17" s="195">
        <v>1145</v>
      </c>
      <c r="P17" s="167"/>
      <c r="Q17" s="194" t="s">
        <v>949</v>
      </c>
      <c r="R17" s="132"/>
      <c r="S17" s="339"/>
      <c r="T17" s="340"/>
      <c r="U17" s="899">
        <v>14130</v>
      </c>
      <c r="V17" s="900"/>
      <c r="W17" s="196" t="s">
        <v>950</v>
      </c>
      <c r="X17" s="195">
        <v>25</v>
      </c>
      <c r="Y17" s="167"/>
      <c r="Z17" s="132" t="s">
        <v>951</v>
      </c>
      <c r="AA17" s="132"/>
      <c r="AB17" s="766" t="s">
        <v>952</v>
      </c>
      <c r="AC17" s="767"/>
      <c r="AD17" s="860">
        <v>16470</v>
      </c>
      <c r="AE17" s="861"/>
      <c r="AF17" s="126" t="s">
        <v>1723</v>
      </c>
      <c r="AG17" s="195">
        <v>430</v>
      </c>
      <c r="AH17" s="167"/>
      <c r="AI17" s="259" t="s">
        <v>953</v>
      </c>
      <c r="AJ17" s="132"/>
      <c r="AK17" s="117"/>
      <c r="AL17" s="117"/>
      <c r="AM17" s="117"/>
    </row>
    <row r="18" spans="1:39" ht="15.75" customHeight="1">
      <c r="A18" s="639"/>
      <c r="B18" s="640"/>
      <c r="C18" s="663">
        <v>16385</v>
      </c>
      <c r="D18" s="901"/>
      <c r="E18" s="134" t="s">
        <v>954</v>
      </c>
      <c r="F18" s="761" t="s">
        <v>1717</v>
      </c>
      <c r="G18" s="762"/>
      <c r="H18" s="194" t="s">
        <v>955</v>
      </c>
      <c r="I18" s="200"/>
      <c r="J18" s="639"/>
      <c r="K18" s="640"/>
      <c r="L18" s="663">
        <v>14090</v>
      </c>
      <c r="M18" s="664"/>
      <c r="N18" s="183" t="s">
        <v>956</v>
      </c>
      <c r="O18" s="789" t="s">
        <v>957</v>
      </c>
      <c r="P18" s="790"/>
      <c r="Q18" s="194"/>
      <c r="R18" s="132"/>
      <c r="S18" s="339"/>
      <c r="T18" s="340"/>
      <c r="U18" s="643">
        <v>14140</v>
      </c>
      <c r="V18" s="644"/>
      <c r="W18" s="137" t="s">
        <v>958</v>
      </c>
      <c r="X18" s="216">
        <v>1160</v>
      </c>
      <c r="Y18" s="184"/>
      <c r="Z18" s="132" t="s">
        <v>959</v>
      </c>
      <c r="AA18" s="132"/>
      <c r="AB18" s="639"/>
      <c r="AC18" s="640"/>
      <c r="AD18" s="688">
        <v>16480</v>
      </c>
      <c r="AE18" s="745"/>
      <c r="AF18" s="354" t="s">
        <v>960</v>
      </c>
      <c r="AG18" s="913" t="s">
        <v>1707</v>
      </c>
      <c r="AH18" s="914"/>
      <c r="AI18" s="259" t="s">
        <v>961</v>
      </c>
      <c r="AJ18" s="132"/>
      <c r="AK18" s="117"/>
    </row>
    <row r="19" spans="1:39" ht="15.75" customHeight="1">
      <c r="A19" s="641"/>
      <c r="B19" s="642"/>
      <c r="C19" s="805">
        <v>16386</v>
      </c>
      <c r="D19" s="806"/>
      <c r="E19" s="250" t="s">
        <v>962</v>
      </c>
      <c r="F19" s="789" t="s">
        <v>963</v>
      </c>
      <c r="G19" s="790"/>
      <c r="H19" s="194" t="s">
        <v>964</v>
      </c>
      <c r="I19" s="200"/>
      <c r="J19" s="639"/>
      <c r="K19" s="640"/>
      <c r="L19" s="663">
        <v>14220</v>
      </c>
      <c r="M19" s="756"/>
      <c r="N19" s="183" t="s">
        <v>965</v>
      </c>
      <c r="O19" s="789" t="s">
        <v>957</v>
      </c>
      <c r="P19" s="790"/>
      <c r="Q19" s="194"/>
      <c r="R19" s="258"/>
      <c r="S19" s="902" t="s">
        <v>966</v>
      </c>
      <c r="T19" s="859"/>
      <c r="U19" s="860">
        <v>16070</v>
      </c>
      <c r="V19" s="862"/>
      <c r="W19" s="126" t="s">
        <v>967</v>
      </c>
      <c r="X19" s="195">
        <v>1540</v>
      </c>
      <c r="Y19" s="167"/>
      <c r="Z19" s="132" t="s">
        <v>968</v>
      </c>
      <c r="AA19" s="132"/>
      <c r="AB19" s="768" t="s">
        <v>969</v>
      </c>
      <c r="AC19" s="859"/>
      <c r="AD19" s="860">
        <v>16490</v>
      </c>
      <c r="AE19" s="861"/>
      <c r="AF19" s="126" t="s">
        <v>970</v>
      </c>
      <c r="AG19" s="195">
        <v>720</v>
      </c>
      <c r="AH19" s="167"/>
      <c r="AI19" s="259" t="s">
        <v>971</v>
      </c>
      <c r="AJ19" s="132"/>
      <c r="AK19" s="117"/>
    </row>
    <row r="20" spans="1:39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39"/>
      <c r="K20" s="640"/>
      <c r="L20" s="643">
        <v>14230</v>
      </c>
      <c r="M20" s="662"/>
      <c r="N20" s="126" t="s">
        <v>973</v>
      </c>
      <c r="O20" s="195">
        <v>205</v>
      </c>
      <c r="P20" s="167"/>
      <c r="Q20" s="194" t="s">
        <v>974</v>
      </c>
      <c r="R20" s="132"/>
      <c r="S20" s="766" t="s">
        <v>975</v>
      </c>
      <c r="T20" s="767"/>
      <c r="U20" s="663">
        <v>16100</v>
      </c>
      <c r="V20" s="881"/>
      <c r="W20" s="221" t="s">
        <v>976</v>
      </c>
      <c r="X20" s="892" t="s">
        <v>977</v>
      </c>
      <c r="Y20" s="893"/>
      <c r="Z20" s="132"/>
      <c r="AA20" s="132"/>
      <c r="AB20" s="766" t="s">
        <v>978</v>
      </c>
      <c r="AC20" s="767"/>
      <c r="AD20" s="860">
        <v>16390</v>
      </c>
      <c r="AE20" s="861"/>
      <c r="AF20" s="126" t="s">
        <v>979</v>
      </c>
      <c r="AG20" s="195">
        <v>210</v>
      </c>
      <c r="AH20" s="167"/>
      <c r="AI20" s="259" t="s">
        <v>980</v>
      </c>
      <c r="AJ20" s="132"/>
      <c r="AK20" s="117"/>
    </row>
    <row r="21" spans="1:39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41"/>
      <c r="K21" s="642"/>
      <c r="L21" s="645">
        <v>14240</v>
      </c>
      <c r="M21" s="686"/>
      <c r="N21" s="169" t="s">
        <v>982</v>
      </c>
      <c r="O21" s="201">
        <v>40</v>
      </c>
      <c r="P21" s="171"/>
      <c r="Q21" s="194" t="s">
        <v>983</v>
      </c>
      <c r="R21" s="132"/>
      <c r="S21" s="639"/>
      <c r="T21" s="640"/>
      <c r="U21" s="860">
        <v>16110</v>
      </c>
      <c r="V21" s="862"/>
      <c r="W21" s="126" t="s">
        <v>984</v>
      </c>
      <c r="X21" s="216">
        <v>2130</v>
      </c>
      <c r="Y21" s="167"/>
      <c r="Z21" s="132" t="s">
        <v>985</v>
      </c>
      <c r="AA21" s="132"/>
      <c r="AB21" s="639"/>
      <c r="AC21" s="640"/>
      <c r="AD21" s="663">
        <v>18430</v>
      </c>
      <c r="AE21" s="664"/>
      <c r="AF21" s="134" t="s">
        <v>986</v>
      </c>
      <c r="AG21" s="789" t="s">
        <v>987</v>
      </c>
      <c r="AH21" s="790"/>
      <c r="AI21" s="259"/>
      <c r="AJ21" s="132"/>
      <c r="AK21" s="117"/>
    </row>
    <row r="22" spans="1:39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71"/>
      <c r="T22" s="672"/>
      <c r="U22" s="860">
        <v>16120</v>
      </c>
      <c r="V22" s="862"/>
      <c r="W22" s="126" t="s">
        <v>988</v>
      </c>
      <c r="X22" s="195">
        <v>1850</v>
      </c>
      <c r="Y22" s="167"/>
      <c r="Z22" s="132" t="s">
        <v>989</v>
      </c>
      <c r="AA22" s="132"/>
      <c r="AB22" s="641"/>
      <c r="AC22" s="642"/>
      <c r="AD22" s="894">
        <v>18450</v>
      </c>
      <c r="AE22" s="895"/>
      <c r="AF22" s="209" t="s">
        <v>990</v>
      </c>
      <c r="AG22" s="201">
        <v>15</v>
      </c>
      <c r="AH22" s="171"/>
      <c r="AI22" s="132" t="s">
        <v>991</v>
      </c>
      <c r="AJ22" s="132"/>
      <c r="AK22" s="132"/>
    </row>
    <row r="23" spans="1:39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66" t="s">
        <v>992</v>
      </c>
      <c r="T23" s="767"/>
      <c r="U23" s="860">
        <v>16150</v>
      </c>
      <c r="V23" s="862"/>
      <c r="W23" s="126" t="s">
        <v>993</v>
      </c>
      <c r="X23" s="195">
        <v>1185</v>
      </c>
      <c r="Y23" s="167"/>
      <c r="Z23" s="132" t="s">
        <v>994</v>
      </c>
      <c r="AA23" s="132"/>
      <c r="AB23" s="422" t="s">
        <v>995</v>
      </c>
      <c r="AC23" s="417"/>
      <c r="AD23" s="417"/>
      <c r="AE23" s="417"/>
      <c r="AF23" s="417"/>
      <c r="AG23" s="417"/>
      <c r="AH23" s="417"/>
      <c r="AI23" s="132"/>
      <c r="AJ23" s="132"/>
      <c r="AK23" s="132"/>
    </row>
    <row r="24" spans="1:39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66" t="s">
        <v>996</v>
      </c>
      <c r="T24" s="767"/>
      <c r="U24" s="688">
        <v>16160</v>
      </c>
      <c r="V24" s="887"/>
      <c r="W24" s="354" t="s">
        <v>997</v>
      </c>
      <c r="X24" s="890" t="s">
        <v>1669</v>
      </c>
      <c r="Y24" s="891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  <c r="AK24" s="132"/>
      <c r="AL24" s="132"/>
    </row>
    <row r="25" spans="1:39" ht="15.75" customHeight="1" thickTop="1" thickBot="1">
      <c r="A25" s="353" t="s">
        <v>999</v>
      </c>
      <c r="B25" s="353"/>
      <c r="C25" s="353"/>
      <c r="D25" s="353"/>
      <c r="E25" s="353"/>
      <c r="F25" s="353"/>
      <c r="G25" s="353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71"/>
      <c r="T25" s="672"/>
      <c r="U25" s="860">
        <v>16170</v>
      </c>
      <c r="V25" s="862"/>
      <c r="W25" s="137" t="s">
        <v>1668</v>
      </c>
      <c r="X25" s="216">
        <v>2940</v>
      </c>
      <c r="Y25" s="167"/>
      <c r="Z25" s="132" t="s">
        <v>1000</v>
      </c>
      <c r="AA25" s="132"/>
      <c r="AB25" s="809" t="s">
        <v>1001</v>
      </c>
      <c r="AC25" s="810"/>
      <c r="AD25" s="810"/>
      <c r="AE25" s="810"/>
      <c r="AF25" s="810"/>
      <c r="AG25" s="810"/>
      <c r="AH25" s="888" t="s">
        <v>929</v>
      </c>
      <c r="AI25" s="132"/>
      <c r="AJ25" s="132"/>
      <c r="AK25" s="132"/>
      <c r="AL25" s="132"/>
    </row>
    <row r="26" spans="1:39" ht="15.75" customHeight="1" thickBot="1">
      <c r="A26" s="679" t="s">
        <v>340</v>
      </c>
      <c r="B26" s="666"/>
      <c r="C26" s="665" t="s">
        <v>4</v>
      </c>
      <c r="D26" s="666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66" t="s">
        <v>1002</v>
      </c>
      <c r="T26" s="767"/>
      <c r="U26" s="860">
        <v>16180</v>
      </c>
      <c r="V26" s="898"/>
      <c r="W26" s="261" t="s">
        <v>1003</v>
      </c>
      <c r="X26" s="262">
        <v>3225</v>
      </c>
      <c r="Y26" s="167"/>
      <c r="Z26" s="132" t="s">
        <v>1004</v>
      </c>
      <c r="AA26" s="132"/>
      <c r="AB26" s="812"/>
      <c r="AC26" s="813"/>
      <c r="AD26" s="813"/>
      <c r="AE26" s="813"/>
      <c r="AF26" s="813"/>
      <c r="AG26" s="813"/>
      <c r="AH26" s="889"/>
      <c r="AI26" s="132"/>
      <c r="AJ26" s="132"/>
      <c r="AK26" s="132"/>
      <c r="AL26" s="132"/>
    </row>
    <row r="27" spans="1:39" ht="15.75" customHeight="1" thickTop="1" thickBot="1">
      <c r="A27" s="695" t="s">
        <v>1005</v>
      </c>
      <c r="B27" s="651"/>
      <c r="C27" s="655">
        <v>14100</v>
      </c>
      <c r="D27" s="656"/>
      <c r="E27" s="320" t="s">
        <v>1006</v>
      </c>
      <c r="F27" s="239">
        <v>670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39"/>
      <c r="T27" s="640"/>
      <c r="U27" s="860">
        <v>16190</v>
      </c>
      <c r="V27" s="898"/>
      <c r="W27" s="261" t="s">
        <v>1008</v>
      </c>
      <c r="X27" s="262">
        <v>3245</v>
      </c>
      <c r="Y27" s="167"/>
      <c r="Z27" s="132" t="s">
        <v>1009</v>
      </c>
      <c r="AA27" s="132"/>
      <c r="AB27" s="647" t="s">
        <v>340</v>
      </c>
      <c r="AC27" s="648"/>
      <c r="AD27" s="649" t="s">
        <v>1010</v>
      </c>
      <c r="AE27" s="886"/>
      <c r="AF27" s="157" t="s">
        <v>1011</v>
      </c>
      <c r="AG27" s="218" t="s">
        <v>341</v>
      </c>
      <c r="AH27" s="219" t="s">
        <v>114</v>
      </c>
      <c r="AI27" s="132"/>
      <c r="AJ27" s="132"/>
      <c r="AK27" s="132"/>
      <c r="AL27" s="132"/>
    </row>
    <row r="28" spans="1:39" ht="15.75" customHeight="1">
      <c r="A28" s="766" t="s">
        <v>1012</v>
      </c>
      <c r="B28" s="767"/>
      <c r="C28" s="643">
        <v>16350</v>
      </c>
      <c r="D28" s="657"/>
      <c r="E28" s="126" t="s">
        <v>1013</v>
      </c>
      <c r="F28" s="195">
        <v>95</v>
      </c>
      <c r="G28" s="167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39" t="s">
        <v>929</v>
      </c>
      <c r="T28" s="640"/>
      <c r="U28" s="860">
        <v>57150</v>
      </c>
      <c r="V28" s="861"/>
      <c r="W28" s="456" t="s">
        <v>1659</v>
      </c>
      <c r="X28" s="262">
        <v>590</v>
      </c>
      <c r="Y28" s="455"/>
      <c r="Z28" s="132" t="s">
        <v>1017</v>
      </c>
      <c r="AA28" s="132"/>
      <c r="AB28" s="758" t="s">
        <v>1018</v>
      </c>
      <c r="AC28" s="739"/>
      <c r="AD28" s="864"/>
      <c r="AE28" s="884"/>
      <c r="AF28" s="877"/>
      <c r="AG28" s="879">
        <f>AH45-SUM(AG30:AG33)</f>
        <v>41660</v>
      </c>
      <c r="AH28" s="880" t="str">
        <f>IF(SUM(AH30:AH33)&gt;0,G7-SUM(AH30:AH33),"")</f>
        <v/>
      </c>
      <c r="AI28" s="132"/>
      <c r="AJ28" s="132"/>
      <c r="AK28" s="132"/>
      <c r="AL28" s="132"/>
    </row>
    <row r="29" spans="1:39" ht="15.75" customHeight="1" thickBot="1">
      <c r="A29" s="671"/>
      <c r="B29" s="672"/>
      <c r="C29" s="643">
        <v>16360</v>
      </c>
      <c r="D29" s="657"/>
      <c r="E29" s="126" t="s">
        <v>1019</v>
      </c>
      <c r="F29" s="195">
        <v>500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66" t="s">
        <v>1015</v>
      </c>
      <c r="T29" s="767"/>
      <c r="U29" s="882">
        <v>16210</v>
      </c>
      <c r="V29" s="883"/>
      <c r="W29" s="136" t="s">
        <v>1016</v>
      </c>
      <c r="X29" s="193">
        <v>1140</v>
      </c>
      <c r="Y29" s="166"/>
      <c r="Z29" s="132"/>
      <c r="AA29" s="132"/>
      <c r="AB29" s="759"/>
      <c r="AC29" s="760"/>
      <c r="AD29" s="866"/>
      <c r="AE29" s="885"/>
      <c r="AF29" s="878"/>
      <c r="AG29" s="852"/>
      <c r="AH29" s="854"/>
      <c r="AI29" s="132"/>
      <c r="AJ29" s="132"/>
      <c r="AK29" s="132"/>
      <c r="AL29" s="132"/>
    </row>
    <row r="30" spans="1:39" ht="15.75" customHeight="1" thickTop="1">
      <c r="A30" s="768" t="s">
        <v>1024</v>
      </c>
      <c r="B30" s="859"/>
      <c r="C30" s="860">
        <v>16340</v>
      </c>
      <c r="D30" s="861"/>
      <c r="E30" s="126" t="s">
        <v>1025</v>
      </c>
      <c r="F30" s="195">
        <v>430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68" t="s">
        <v>1021</v>
      </c>
      <c r="T30" s="859"/>
      <c r="U30" s="663">
        <v>16220</v>
      </c>
      <c r="V30" s="881"/>
      <c r="W30" s="183" t="s">
        <v>1022</v>
      </c>
      <c r="X30" s="789" t="s">
        <v>1023</v>
      </c>
      <c r="Y30" s="790"/>
      <c r="Z30" s="132" t="s">
        <v>1029</v>
      </c>
      <c r="AA30" s="132"/>
      <c r="AB30" s="758" t="s">
        <v>1030</v>
      </c>
      <c r="AC30" s="739"/>
      <c r="AD30" s="869"/>
      <c r="AE30" s="870"/>
      <c r="AF30" s="855"/>
      <c r="AG30" s="851">
        <f>SUM(X13:X15)</f>
        <v>10015</v>
      </c>
      <c r="AH30" s="853" t="str">
        <f>IF(AF30="○",SUM(Y13:Y15),"")</f>
        <v/>
      </c>
      <c r="AI30" s="132"/>
      <c r="AJ30" s="132"/>
      <c r="AK30" s="132"/>
      <c r="AL30" s="132"/>
    </row>
    <row r="31" spans="1:39" ht="15.75" customHeight="1">
      <c r="A31" s="768" t="s">
        <v>1031</v>
      </c>
      <c r="B31" s="859"/>
      <c r="C31" s="860">
        <v>16310</v>
      </c>
      <c r="D31" s="861"/>
      <c r="E31" s="126" t="s">
        <v>1032</v>
      </c>
      <c r="F31" s="195">
        <v>1320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68" t="s">
        <v>1027</v>
      </c>
      <c r="T31" s="859"/>
      <c r="U31" s="860">
        <v>16230</v>
      </c>
      <c r="V31" s="862"/>
      <c r="W31" s="126" t="s">
        <v>1028</v>
      </c>
      <c r="X31" s="193">
        <v>1500</v>
      </c>
      <c r="Y31" s="167"/>
      <c r="Z31" s="132" t="s">
        <v>1036</v>
      </c>
      <c r="AA31" s="132"/>
      <c r="AB31" s="868"/>
      <c r="AC31" s="741"/>
      <c r="AD31" s="871"/>
      <c r="AE31" s="872"/>
      <c r="AF31" s="856"/>
      <c r="AG31" s="857"/>
      <c r="AH31" s="858"/>
      <c r="AI31" s="132"/>
      <c r="AJ31" s="132"/>
      <c r="AK31" s="117"/>
      <c r="AL31" s="132"/>
    </row>
    <row r="32" spans="1:39" ht="15.65" customHeight="1">
      <c r="A32" s="641" t="s">
        <v>1037</v>
      </c>
      <c r="B32" s="642"/>
      <c r="C32" s="873">
        <v>16300</v>
      </c>
      <c r="D32" s="874"/>
      <c r="E32" s="414" t="s">
        <v>1038</v>
      </c>
      <c r="F32" s="415">
        <v>530</v>
      </c>
      <c r="G32" s="416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66" t="s">
        <v>1034</v>
      </c>
      <c r="T32" s="767"/>
      <c r="U32" s="860">
        <v>16250</v>
      </c>
      <c r="V32" s="862"/>
      <c r="W32" s="126" t="s">
        <v>1035</v>
      </c>
      <c r="X32" s="195">
        <v>2875</v>
      </c>
      <c r="Y32" s="167"/>
      <c r="Z32" s="132" t="s">
        <v>1041</v>
      </c>
      <c r="AA32" s="132"/>
      <c r="AB32" s="758" t="s">
        <v>1002</v>
      </c>
      <c r="AC32" s="739"/>
      <c r="AD32" s="864"/>
      <c r="AE32" s="865"/>
      <c r="AF32" s="849"/>
      <c r="AG32" s="851">
        <f>SUM(X26:X27)</f>
        <v>6470</v>
      </c>
      <c r="AH32" s="853" t="str">
        <f>IF(AF32="○",SUM(Y26:Y27),"")</f>
        <v/>
      </c>
      <c r="AI32" s="132"/>
      <c r="AJ32" s="132"/>
      <c r="AK32" s="117"/>
      <c r="AL32" s="132"/>
    </row>
    <row r="33" spans="1:38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41"/>
      <c r="T33" s="642"/>
      <c r="U33" s="742">
        <v>16280</v>
      </c>
      <c r="V33" s="863"/>
      <c r="W33" s="463" t="s">
        <v>1040</v>
      </c>
      <c r="X33" s="875" t="s">
        <v>1697</v>
      </c>
      <c r="Y33" s="876"/>
      <c r="Z33" s="132"/>
      <c r="AA33" s="132"/>
      <c r="AB33" s="759"/>
      <c r="AC33" s="760"/>
      <c r="AD33" s="866"/>
      <c r="AE33" s="867"/>
      <c r="AF33" s="850"/>
      <c r="AG33" s="852"/>
      <c r="AH33" s="854"/>
      <c r="AI33" s="132"/>
      <c r="AJ33" s="132"/>
      <c r="AK33" s="117"/>
      <c r="AL33" s="132"/>
    </row>
    <row r="34" spans="1:38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  <c r="AK34" s="132"/>
      <c r="AL34" s="132"/>
    </row>
    <row r="35" spans="1:38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  <c r="AK35" s="132"/>
      <c r="AL35" s="132"/>
    </row>
    <row r="36" spans="1:38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  <c r="AK36" s="132"/>
      <c r="AL36" s="132"/>
    </row>
    <row r="37" spans="1:38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  <c r="AK37" s="132"/>
      <c r="AL37" s="132"/>
    </row>
    <row r="38" spans="1:38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  <c r="AK38" s="132"/>
      <c r="AL38" s="132"/>
    </row>
    <row r="39" spans="1:38" ht="18">
      <c r="A39" s="117" t="s">
        <v>1680</v>
      </c>
      <c r="B39" s="117"/>
      <c r="O39"/>
      <c r="P39" s="316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8" ht="15.75" customHeight="1">
      <c r="A40" s="454" t="s">
        <v>1658</v>
      </c>
      <c r="B40" s="353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  <c r="AK43" s="132"/>
      <c r="AL43" s="132"/>
    </row>
    <row r="44" spans="1:38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2" t="s">
        <v>503</v>
      </c>
      <c r="AG44" s="413"/>
      <c r="AH44" s="213">
        <f>SUM(F11:F19,F27:F32,O11:O21,X11:X33,AG11:AG22)</f>
        <v>58145</v>
      </c>
      <c r="AI44" s="273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58145</v>
      </c>
      <c r="AI45" s="273"/>
      <c r="AJ45" s="132"/>
      <c r="AK45" s="132"/>
      <c r="AL45" s="132"/>
    </row>
    <row r="46" spans="1:38" ht="15.75" customHeight="1">
      <c r="A46" s="142" t="s">
        <v>1712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  <c r="AK46" s="95"/>
      <c r="AL46" s="95"/>
    </row>
    <row r="47" spans="1:38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ALsX/Myd4/yTaNX8/KZ4GiLZ2cwVnoo9etzddfwbRheNGxnqM7eMKX+b8IviF7k1f2aLeyNbYwYWQ9gv7JOuQg==" saltValue="Xab6O21+Z9vriJzu5DAF6A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2"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</mergeCells>
  <phoneticPr fontId="3"/>
  <dataValidations count="67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P20:P21 Y17:Y19 AH12 AH19:AH20 Y21:Y23 AH14:AH17 G16:G17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  <dataValidation type="whole" errorStyle="information" allowBlank="1" showErrorMessage="1" errorTitle="定数オーバー" error="定数オーバーです。" sqref="Y28" xr:uid="{C194FEE5-FAF7-4DAC-9183-23B06EA0F735}">
      <formula1>0</formula1>
      <formula2>X28</formula2>
    </dataValidation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7</v>
      </c>
      <c r="B2" s="620"/>
      <c r="C2" s="621" t="s">
        <v>1045</v>
      </c>
      <c r="D2" s="622"/>
      <c r="E2" s="622"/>
      <c r="F2" s="622"/>
      <c r="G2" s="622"/>
      <c r="H2" s="151"/>
      <c r="I2" s="95"/>
      <c r="J2" s="800">
        <v>45992</v>
      </c>
      <c r="K2" s="800"/>
      <c r="L2" s="800"/>
      <c r="M2" s="800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29" t="s">
        <v>1046</v>
      </c>
      <c r="M6" s="730"/>
      <c r="N6" s="730"/>
      <c r="O6" s="729" t="s">
        <v>335</v>
      </c>
      <c r="P6" s="731"/>
      <c r="Q6" s="153"/>
      <c r="R6" s="733"/>
      <c r="S6" s="733"/>
      <c r="T6" s="733"/>
      <c r="U6" s="734"/>
      <c r="V6" s="732"/>
      <c r="W6" s="733"/>
      <c r="X6" s="578" t="s">
        <v>106</v>
      </c>
      <c r="Y6" s="579"/>
      <c r="Z6" s="579"/>
      <c r="AA6" s="602"/>
      <c r="AB6" s="603" t="s">
        <v>1047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5">
        <f>F37</f>
        <v>0</v>
      </c>
      <c r="M7" s="796"/>
      <c r="N7" s="796"/>
      <c r="O7" s="795">
        <f>SUM(P11:P20,Y11:Y25,AH11:AH20)</f>
        <v>0</v>
      </c>
      <c r="P7" s="797"/>
      <c r="Q7" s="154"/>
      <c r="R7" s="798"/>
      <c r="S7" s="798"/>
      <c r="T7" s="798"/>
      <c r="U7" s="799"/>
      <c r="V7" s="791"/>
      <c r="W7" s="792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 s="132"/>
      <c r="I10" s="132"/>
      <c r="J10" s="679" t="s">
        <v>340</v>
      </c>
      <c r="K10" s="666"/>
      <c r="L10" s="665" t="s">
        <v>4</v>
      </c>
      <c r="M10" s="666"/>
      <c r="N10" s="159" t="s">
        <v>112</v>
      </c>
      <c r="O10" s="162" t="s">
        <v>341</v>
      </c>
      <c r="P10" s="163" t="s">
        <v>114</v>
      </c>
      <c r="Q10" s="132"/>
      <c r="R10" s="132"/>
      <c r="S10" s="679" t="s">
        <v>340</v>
      </c>
      <c r="T10" s="666"/>
      <c r="U10" s="665" t="s">
        <v>4</v>
      </c>
      <c r="V10" s="666"/>
      <c r="W10" s="159" t="s">
        <v>112</v>
      </c>
      <c r="X10" s="162" t="s">
        <v>341</v>
      </c>
      <c r="Y10" s="163" t="s">
        <v>114</v>
      </c>
      <c r="Z10" s="132"/>
      <c r="AA10" s="95"/>
      <c r="AB10" s="679" t="s">
        <v>340</v>
      </c>
      <c r="AC10" s="666"/>
      <c r="AD10" s="665" t="s">
        <v>4</v>
      </c>
      <c r="AE10" s="66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32"/>
    </row>
    <row r="11" spans="1:38" ht="15.75" customHeight="1">
      <c r="A11" s="650" t="s">
        <v>1052</v>
      </c>
      <c r="B11" s="651"/>
      <c r="C11" s="655">
        <v>44020</v>
      </c>
      <c r="D11" s="612"/>
      <c r="E11" s="329" t="s">
        <v>1053</v>
      </c>
      <c r="F11" s="239">
        <v>3265</v>
      </c>
      <c r="G11" s="274"/>
      <c r="H11" s="194" t="s">
        <v>1054</v>
      </c>
      <c r="I11" s="132"/>
      <c r="J11" s="695" t="s">
        <v>1055</v>
      </c>
      <c r="K11" s="651"/>
      <c r="L11" s="655">
        <v>18003</v>
      </c>
      <c r="M11" s="656"/>
      <c r="N11" s="478" t="s">
        <v>1056</v>
      </c>
      <c r="O11" s="239">
        <v>30</v>
      </c>
      <c r="P11" s="234"/>
      <c r="Q11" s="194" t="s">
        <v>1057</v>
      </c>
      <c r="R11" s="200"/>
      <c r="S11" s="695" t="s">
        <v>1058</v>
      </c>
      <c r="T11" s="651"/>
      <c r="U11" s="655">
        <v>18270</v>
      </c>
      <c r="V11" s="656"/>
      <c r="W11" s="320" t="s">
        <v>1059</v>
      </c>
      <c r="X11" s="239">
        <v>790</v>
      </c>
      <c r="Y11" s="167"/>
      <c r="Z11" s="132" t="s">
        <v>1060</v>
      </c>
      <c r="AA11" s="95"/>
      <c r="AB11" s="695" t="s">
        <v>1061</v>
      </c>
      <c r="AC11" s="651"/>
      <c r="AD11" s="655">
        <v>18100</v>
      </c>
      <c r="AE11" s="656"/>
      <c r="AF11" s="320" t="s">
        <v>1062</v>
      </c>
      <c r="AG11" s="239">
        <v>1960</v>
      </c>
      <c r="AH11" s="166"/>
      <c r="AI11" s="132" t="s">
        <v>1063</v>
      </c>
      <c r="AJ11" s="132"/>
      <c r="AK11" s="95"/>
      <c r="AL11" s="132"/>
    </row>
    <row r="12" spans="1:38" ht="15.75" customHeight="1">
      <c r="A12" s="652"/>
      <c r="B12" s="640"/>
      <c r="C12" s="643">
        <v>44030</v>
      </c>
      <c r="D12" s="553"/>
      <c r="E12" s="176" t="s">
        <v>1064</v>
      </c>
      <c r="F12" s="262">
        <v>1540</v>
      </c>
      <c r="G12" s="168"/>
      <c r="H12" s="194" t="s">
        <v>1065</v>
      </c>
      <c r="I12" s="132"/>
      <c r="J12" s="639"/>
      <c r="K12" s="640"/>
      <c r="L12" s="663">
        <v>18006</v>
      </c>
      <c r="M12" s="664"/>
      <c r="N12" s="183" t="s">
        <v>1066</v>
      </c>
      <c r="O12" s="789" t="s">
        <v>1067</v>
      </c>
      <c r="P12" s="790"/>
      <c r="Q12" s="194" t="s">
        <v>1068</v>
      </c>
      <c r="R12" s="200"/>
      <c r="S12" s="766" t="s">
        <v>1069</v>
      </c>
      <c r="T12" s="767"/>
      <c r="U12" s="643">
        <v>18280</v>
      </c>
      <c r="V12" s="657"/>
      <c r="W12" s="126" t="s">
        <v>1070</v>
      </c>
      <c r="X12" s="195">
        <v>725</v>
      </c>
      <c r="Y12" s="167"/>
      <c r="Z12" s="132" t="s">
        <v>1071</v>
      </c>
      <c r="AA12" s="95"/>
      <c r="AB12" s="639"/>
      <c r="AC12" s="640"/>
      <c r="AD12" s="663">
        <v>18120</v>
      </c>
      <c r="AE12" s="664"/>
      <c r="AF12" s="134" t="s">
        <v>1072</v>
      </c>
      <c r="AG12" s="789" t="s">
        <v>1073</v>
      </c>
      <c r="AH12" s="790"/>
      <c r="AI12" s="132"/>
      <c r="AJ12" s="132"/>
      <c r="AK12" s="95"/>
      <c r="AL12" s="132"/>
    </row>
    <row r="13" spans="1:38" ht="15.75" customHeight="1">
      <c r="A13" s="652"/>
      <c r="B13" s="640"/>
      <c r="C13" s="643">
        <v>44040</v>
      </c>
      <c r="D13" s="553"/>
      <c r="E13" s="176" t="s">
        <v>1074</v>
      </c>
      <c r="F13" s="262">
        <v>3385</v>
      </c>
      <c r="G13" s="168"/>
      <c r="H13" s="194" t="s">
        <v>1075</v>
      </c>
      <c r="I13" s="132"/>
      <c r="J13" s="766" t="s">
        <v>1076</v>
      </c>
      <c r="K13" s="767"/>
      <c r="L13" s="643">
        <v>18010</v>
      </c>
      <c r="M13" s="657"/>
      <c r="N13" s="176" t="s">
        <v>1077</v>
      </c>
      <c r="O13" s="262">
        <v>1445</v>
      </c>
      <c r="P13" s="167"/>
      <c r="Q13" s="194" t="s">
        <v>1078</v>
      </c>
      <c r="R13" s="200"/>
      <c r="S13" s="766" t="s">
        <v>1079</v>
      </c>
      <c r="T13" s="767"/>
      <c r="U13" s="663">
        <v>18290</v>
      </c>
      <c r="V13" s="664"/>
      <c r="W13" s="134" t="s">
        <v>1080</v>
      </c>
      <c r="X13" s="789" t="s">
        <v>1081</v>
      </c>
      <c r="Y13" s="790"/>
      <c r="Z13" s="132"/>
      <c r="AA13" s="95"/>
      <c r="AB13" s="766" t="s">
        <v>1082</v>
      </c>
      <c r="AC13" s="767"/>
      <c r="AD13" s="680">
        <v>18130</v>
      </c>
      <c r="AE13" s="681"/>
      <c r="AF13" s="675" t="s">
        <v>1083</v>
      </c>
      <c r="AG13" s="927">
        <v>2610</v>
      </c>
      <c r="AH13" s="669"/>
      <c r="AI13" s="930" t="s">
        <v>1084</v>
      </c>
      <c r="AJ13" s="132"/>
      <c r="AK13" s="275"/>
      <c r="AL13" s="132"/>
    </row>
    <row r="14" spans="1:38" ht="15.75" customHeight="1">
      <c r="A14" s="652"/>
      <c r="B14" s="640"/>
      <c r="C14" s="643">
        <v>44050</v>
      </c>
      <c r="D14" s="553"/>
      <c r="E14" s="176" t="s">
        <v>1085</v>
      </c>
      <c r="F14" s="262">
        <v>2315</v>
      </c>
      <c r="G14" s="164"/>
      <c r="H14" s="194" t="s">
        <v>1086</v>
      </c>
      <c r="I14" s="132"/>
      <c r="J14" s="766" t="s">
        <v>1087</v>
      </c>
      <c r="K14" s="767"/>
      <c r="L14" s="643">
        <v>18040</v>
      </c>
      <c r="M14" s="657"/>
      <c r="N14" s="126" t="s">
        <v>1088</v>
      </c>
      <c r="O14" s="195">
        <v>805</v>
      </c>
      <c r="P14" s="167"/>
      <c r="Q14" s="194" t="s">
        <v>1089</v>
      </c>
      <c r="R14" s="200"/>
      <c r="S14" s="639"/>
      <c r="T14" s="640"/>
      <c r="U14" s="643">
        <v>18300</v>
      </c>
      <c r="V14" s="657"/>
      <c r="W14" s="126" t="s">
        <v>1090</v>
      </c>
      <c r="X14" s="195">
        <v>2590</v>
      </c>
      <c r="Y14" s="167"/>
      <c r="Z14" s="132" t="s">
        <v>1091</v>
      </c>
      <c r="AA14" s="95"/>
      <c r="AB14" s="766" t="s">
        <v>1092</v>
      </c>
      <c r="AC14" s="767"/>
      <c r="AD14" s="931"/>
      <c r="AE14" s="932"/>
      <c r="AF14" s="676"/>
      <c r="AG14" s="928"/>
      <c r="AH14" s="929"/>
      <c r="AI14" s="930"/>
      <c r="AJ14" s="132"/>
      <c r="AK14" s="95"/>
      <c r="AL14" s="132"/>
    </row>
    <row r="15" spans="1:38" ht="15.75" customHeight="1">
      <c r="A15" s="652"/>
      <c r="B15" s="640"/>
      <c r="C15" s="643">
        <v>44060</v>
      </c>
      <c r="D15" s="553"/>
      <c r="E15" s="176" t="s">
        <v>1093</v>
      </c>
      <c r="F15" s="262">
        <v>3640</v>
      </c>
      <c r="G15" s="168"/>
      <c r="H15" s="194" t="s">
        <v>1094</v>
      </c>
      <c r="I15" s="132"/>
      <c r="J15" s="766" t="s">
        <v>1095</v>
      </c>
      <c r="K15" s="767"/>
      <c r="L15" s="643">
        <v>18050</v>
      </c>
      <c r="M15" s="657"/>
      <c r="N15" s="126" t="s">
        <v>1096</v>
      </c>
      <c r="O15" s="195">
        <v>1365</v>
      </c>
      <c r="P15" s="167"/>
      <c r="Q15" s="194" t="s">
        <v>1097</v>
      </c>
      <c r="R15" s="200"/>
      <c r="S15" s="639"/>
      <c r="T15" s="640"/>
      <c r="U15" s="643">
        <v>18330</v>
      </c>
      <c r="V15" s="677"/>
      <c r="W15" s="126" t="s">
        <v>1098</v>
      </c>
      <c r="X15" s="195">
        <v>185</v>
      </c>
      <c r="Y15" s="167"/>
      <c r="Z15" s="132" t="s">
        <v>1099</v>
      </c>
      <c r="AA15" s="132"/>
      <c r="AB15" s="766" t="s">
        <v>1100</v>
      </c>
      <c r="AC15" s="767"/>
      <c r="AD15" s="860">
        <v>18150</v>
      </c>
      <c r="AE15" s="861"/>
      <c r="AF15" s="176" t="s">
        <v>1101</v>
      </c>
      <c r="AG15" s="195">
        <v>3795</v>
      </c>
      <c r="AH15" s="167"/>
      <c r="AI15" s="132" t="s">
        <v>1102</v>
      </c>
      <c r="AJ15" s="132"/>
      <c r="AK15" s="95"/>
      <c r="AL15" s="132"/>
    </row>
    <row r="16" spans="1:38" ht="15.75" customHeight="1">
      <c r="A16" s="652"/>
      <c r="B16" s="640"/>
      <c r="C16" s="643">
        <v>44185</v>
      </c>
      <c r="D16" s="553"/>
      <c r="E16" s="176" t="s">
        <v>1103</v>
      </c>
      <c r="F16" s="262">
        <v>1915</v>
      </c>
      <c r="G16" s="168"/>
      <c r="H16" s="194" t="s">
        <v>1104</v>
      </c>
      <c r="I16" s="132"/>
      <c r="J16" s="766" t="s">
        <v>1105</v>
      </c>
      <c r="K16" s="767"/>
      <c r="L16" s="643">
        <v>18060</v>
      </c>
      <c r="M16" s="657"/>
      <c r="N16" s="126" t="s">
        <v>1106</v>
      </c>
      <c r="O16" s="195">
        <v>500</v>
      </c>
      <c r="P16" s="167"/>
      <c r="Q16" s="194" t="s">
        <v>1107</v>
      </c>
      <c r="R16" s="200"/>
      <c r="S16" s="671"/>
      <c r="T16" s="672"/>
      <c r="U16" s="643">
        <v>18340</v>
      </c>
      <c r="V16" s="677"/>
      <c r="W16" s="126" t="s">
        <v>1108</v>
      </c>
      <c r="X16" s="195">
        <v>315</v>
      </c>
      <c r="Y16" s="167"/>
      <c r="Z16" s="132" t="s">
        <v>1109</v>
      </c>
      <c r="AA16" s="95"/>
      <c r="AB16" s="639"/>
      <c r="AC16" s="640"/>
      <c r="AD16" s="860">
        <v>18160</v>
      </c>
      <c r="AE16" s="862"/>
      <c r="AF16" s="126" t="s">
        <v>1110</v>
      </c>
      <c r="AG16" s="195">
        <v>420</v>
      </c>
      <c r="AH16" s="167"/>
      <c r="AI16" s="132" t="s">
        <v>1111</v>
      </c>
      <c r="AJ16" s="132"/>
      <c r="AK16" s="95"/>
      <c r="AL16" s="132"/>
    </row>
    <row r="17" spans="1:38" ht="15.75" customHeight="1">
      <c r="A17" s="652"/>
      <c r="B17" s="640"/>
      <c r="C17" s="663">
        <v>44080</v>
      </c>
      <c r="D17" s="577"/>
      <c r="E17" s="360" t="s">
        <v>1112</v>
      </c>
      <c r="F17" s="923" t="s">
        <v>1113</v>
      </c>
      <c r="G17" s="924"/>
      <c r="H17" s="194" t="s">
        <v>1114</v>
      </c>
      <c r="I17" s="132"/>
      <c r="J17" s="639"/>
      <c r="K17" s="640"/>
      <c r="L17" s="643">
        <v>18070</v>
      </c>
      <c r="M17" s="657"/>
      <c r="N17" s="196" t="s">
        <v>1115</v>
      </c>
      <c r="O17" s="195">
        <v>205</v>
      </c>
      <c r="P17" s="167"/>
      <c r="Q17" s="194" t="s">
        <v>1116</v>
      </c>
      <c r="R17" s="200"/>
      <c r="S17" s="766" t="s">
        <v>1117</v>
      </c>
      <c r="T17" s="767"/>
      <c r="U17" s="643">
        <v>18350</v>
      </c>
      <c r="V17" s="677"/>
      <c r="W17" s="126" t="s">
        <v>1118</v>
      </c>
      <c r="X17" s="195">
        <v>760</v>
      </c>
      <c r="Y17" s="167"/>
      <c r="Z17" s="132" t="s">
        <v>1119</v>
      </c>
      <c r="AA17" s="95"/>
      <c r="AB17" s="639"/>
      <c r="AC17" s="640"/>
      <c r="AD17" s="860">
        <v>18170</v>
      </c>
      <c r="AE17" s="862"/>
      <c r="AF17" s="126" t="s">
        <v>1120</v>
      </c>
      <c r="AG17" s="195">
        <v>160</v>
      </c>
      <c r="AH17" s="167"/>
      <c r="AI17" s="132" t="s">
        <v>1121</v>
      </c>
      <c r="AJ17" s="132"/>
      <c r="AK17" s="95"/>
      <c r="AL17" s="132"/>
    </row>
    <row r="18" spans="1:38" ht="15.75" customHeight="1">
      <c r="A18" s="652"/>
      <c r="B18" s="640"/>
      <c r="C18" s="643">
        <v>44090</v>
      </c>
      <c r="D18" s="553"/>
      <c r="E18" s="176" t="s">
        <v>1122</v>
      </c>
      <c r="F18" s="262">
        <v>4085</v>
      </c>
      <c r="G18" s="168"/>
      <c r="H18" s="194" t="s">
        <v>1123</v>
      </c>
      <c r="I18" s="132"/>
      <c r="J18" s="766" t="s">
        <v>1124</v>
      </c>
      <c r="K18" s="767"/>
      <c r="L18" s="643">
        <v>18020</v>
      </c>
      <c r="M18" s="657"/>
      <c r="N18" s="126" t="s">
        <v>1125</v>
      </c>
      <c r="O18" s="195">
        <v>1740</v>
      </c>
      <c r="P18" s="167"/>
      <c r="Q18" s="194" t="s">
        <v>1126</v>
      </c>
      <c r="R18" s="200"/>
      <c r="S18" s="639"/>
      <c r="T18" s="640"/>
      <c r="U18" s="688">
        <v>18360</v>
      </c>
      <c r="V18" s="804"/>
      <c r="W18" s="354" t="s">
        <v>1127</v>
      </c>
      <c r="X18" s="789" t="s">
        <v>1128</v>
      </c>
      <c r="Y18" s="790"/>
      <c r="Z18" s="132" t="s">
        <v>1129</v>
      </c>
      <c r="AA18" s="132"/>
      <c r="AB18" s="766" t="s">
        <v>1130</v>
      </c>
      <c r="AC18" s="767"/>
      <c r="AD18" s="860">
        <v>18190</v>
      </c>
      <c r="AE18" s="862"/>
      <c r="AF18" s="196" t="s">
        <v>1131</v>
      </c>
      <c r="AG18" s="195">
        <v>80</v>
      </c>
      <c r="AH18" s="167"/>
      <c r="AI18" s="132" t="s">
        <v>1132</v>
      </c>
      <c r="AJ18" s="132"/>
      <c r="AK18" s="95"/>
      <c r="AL18" s="132"/>
    </row>
    <row r="19" spans="1:38" ht="15.75" customHeight="1">
      <c r="A19" s="652"/>
      <c r="B19" s="640"/>
      <c r="C19" s="643">
        <v>44100</v>
      </c>
      <c r="D19" s="553"/>
      <c r="E19" s="176" t="s">
        <v>1133</v>
      </c>
      <c r="F19" s="262">
        <v>1870</v>
      </c>
      <c r="G19" s="168"/>
      <c r="H19" s="194" t="s">
        <v>1134</v>
      </c>
      <c r="I19" s="132"/>
      <c r="J19" s="766" t="s">
        <v>1135</v>
      </c>
      <c r="K19" s="767"/>
      <c r="L19" s="643">
        <v>18030</v>
      </c>
      <c r="M19" s="657"/>
      <c r="N19" s="126" t="s">
        <v>1136</v>
      </c>
      <c r="O19" s="195">
        <v>1820</v>
      </c>
      <c r="P19" s="167"/>
      <c r="Q19" s="194" t="s">
        <v>1137</v>
      </c>
      <c r="R19" s="200"/>
      <c r="S19" s="639"/>
      <c r="T19" s="640"/>
      <c r="U19" s="643">
        <v>18370</v>
      </c>
      <c r="V19" s="677"/>
      <c r="W19" s="126" t="s">
        <v>1138</v>
      </c>
      <c r="X19" s="195">
        <v>3370</v>
      </c>
      <c r="Y19" s="167"/>
      <c r="Z19" s="132" t="s">
        <v>1139</v>
      </c>
      <c r="AA19" s="132"/>
      <c r="AB19" s="639"/>
      <c r="AC19" s="640"/>
      <c r="AD19" s="860">
        <v>18210</v>
      </c>
      <c r="AE19" s="862"/>
      <c r="AF19" s="126" t="s">
        <v>1140</v>
      </c>
      <c r="AG19" s="195">
        <v>375</v>
      </c>
      <c r="AH19" s="167"/>
      <c r="AI19" s="132" t="s">
        <v>1141</v>
      </c>
      <c r="AJ19" s="132"/>
      <c r="AK19" s="95"/>
      <c r="AL19" s="132"/>
    </row>
    <row r="20" spans="1:38" ht="15.75" customHeight="1">
      <c r="A20" s="652"/>
      <c r="B20" s="640"/>
      <c r="C20" s="643">
        <v>44110</v>
      </c>
      <c r="D20" s="553"/>
      <c r="E20" s="176" t="s">
        <v>1142</v>
      </c>
      <c r="F20" s="262">
        <v>2585</v>
      </c>
      <c r="G20" s="168"/>
      <c r="H20" s="194" t="s">
        <v>1143</v>
      </c>
      <c r="I20" s="132"/>
      <c r="J20" s="821" t="s">
        <v>1144</v>
      </c>
      <c r="K20" s="822"/>
      <c r="L20" s="645">
        <v>18090</v>
      </c>
      <c r="M20" s="685"/>
      <c r="N20" s="169" t="s">
        <v>1145</v>
      </c>
      <c r="O20" s="201">
        <v>830</v>
      </c>
      <c r="P20" s="171"/>
      <c r="Q20" s="194" t="s">
        <v>1146</v>
      </c>
      <c r="R20" s="200"/>
      <c r="S20" s="766" t="s">
        <v>1147</v>
      </c>
      <c r="T20" s="767"/>
      <c r="U20" s="643">
        <v>18400</v>
      </c>
      <c r="V20" s="677"/>
      <c r="W20" s="126" t="s">
        <v>1148</v>
      </c>
      <c r="X20" s="195">
        <v>450</v>
      </c>
      <c r="Y20" s="167"/>
      <c r="Z20" s="132" t="s">
        <v>1149</v>
      </c>
      <c r="AA20" s="132"/>
      <c r="AB20" s="821" t="s">
        <v>1150</v>
      </c>
      <c r="AC20" s="822"/>
      <c r="AD20" s="925">
        <v>18230</v>
      </c>
      <c r="AE20" s="926"/>
      <c r="AF20" s="137" t="s">
        <v>1151</v>
      </c>
      <c r="AG20" s="216">
        <v>235</v>
      </c>
      <c r="AH20" s="184"/>
      <c r="AI20" s="132" t="s">
        <v>1152</v>
      </c>
      <c r="AJ20" s="132"/>
      <c r="AK20" s="95"/>
      <c r="AL20" s="132"/>
    </row>
    <row r="21" spans="1:38" ht="15.75" customHeight="1">
      <c r="A21" s="652"/>
      <c r="B21" s="640"/>
      <c r="C21" s="643">
        <v>44120</v>
      </c>
      <c r="D21" s="553"/>
      <c r="E21" s="176" t="s">
        <v>1153</v>
      </c>
      <c r="F21" s="262">
        <v>3090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66" t="s">
        <v>1155</v>
      </c>
      <c r="T21" s="767"/>
      <c r="U21" s="643">
        <v>18240</v>
      </c>
      <c r="V21" s="677"/>
      <c r="W21" s="126" t="s">
        <v>1156</v>
      </c>
      <c r="X21" s="195">
        <v>945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  <c r="AK21" s="95"/>
      <c r="AL21" s="132"/>
    </row>
    <row r="22" spans="1:38" ht="15.75" customHeight="1">
      <c r="A22" s="652"/>
      <c r="B22" s="640"/>
      <c r="C22" s="643">
        <v>44130</v>
      </c>
      <c r="D22" s="553"/>
      <c r="E22" s="176" t="s">
        <v>1158</v>
      </c>
      <c r="F22" s="262">
        <v>2190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39"/>
      <c r="T22" s="640"/>
      <c r="U22" s="663">
        <v>18260</v>
      </c>
      <c r="V22" s="901"/>
      <c r="W22" s="134" t="s">
        <v>1160</v>
      </c>
      <c r="X22" s="789" t="s">
        <v>1161</v>
      </c>
      <c r="Y22" s="790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5.75" customHeight="1">
      <c r="A23" s="652"/>
      <c r="B23" s="640"/>
      <c r="C23" s="643">
        <v>44140</v>
      </c>
      <c r="D23" s="553"/>
      <c r="E23" s="176" t="s">
        <v>1162</v>
      </c>
      <c r="F23" s="262">
        <v>4090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66" t="s">
        <v>1164</v>
      </c>
      <c r="T23" s="767"/>
      <c r="U23" s="643">
        <v>30450</v>
      </c>
      <c r="V23" s="677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95"/>
      <c r="AL23" s="132"/>
    </row>
    <row r="24" spans="1:38" ht="15.75" customHeight="1">
      <c r="A24" s="652"/>
      <c r="B24" s="640"/>
      <c r="C24" s="663">
        <v>44150</v>
      </c>
      <c r="D24" s="577"/>
      <c r="E24" s="360" t="s">
        <v>1167</v>
      </c>
      <c r="F24" s="825" t="s">
        <v>1168</v>
      </c>
      <c r="G24" s="826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66" t="s">
        <v>1169</v>
      </c>
      <c r="T24" s="767"/>
      <c r="U24" s="643">
        <v>30470</v>
      </c>
      <c r="V24" s="677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  <c r="AK24" s="95"/>
      <c r="AL24" s="132"/>
    </row>
    <row r="25" spans="1:38" ht="15.75" customHeight="1">
      <c r="A25" s="652"/>
      <c r="B25" s="640"/>
      <c r="C25" s="643">
        <v>44155</v>
      </c>
      <c r="D25" s="553"/>
      <c r="E25" s="176" t="s">
        <v>1172</v>
      </c>
      <c r="F25" s="262">
        <v>2920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41"/>
      <c r="T25" s="642"/>
      <c r="U25" s="645">
        <v>30480</v>
      </c>
      <c r="V25" s="764"/>
      <c r="W25" s="169" t="s">
        <v>1174</v>
      </c>
      <c r="X25" s="201">
        <v>270</v>
      </c>
      <c r="Y25" s="171"/>
      <c r="Z25" s="132" t="s">
        <v>1175</v>
      </c>
      <c r="AA25" s="132"/>
      <c r="AI25" s="132"/>
      <c r="AJ25" s="132"/>
      <c r="AK25" s="95"/>
      <c r="AL25" s="132"/>
    </row>
    <row r="26" spans="1:38" ht="15.75" customHeight="1">
      <c r="A26" s="652"/>
      <c r="B26" s="640"/>
      <c r="C26" s="643">
        <v>44160</v>
      </c>
      <c r="D26" s="553"/>
      <c r="E26" s="176" t="s">
        <v>1176</v>
      </c>
      <c r="F26" s="262">
        <v>5145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  <c r="AK26" s="132"/>
      <c r="AL26" s="132"/>
    </row>
    <row r="27" spans="1:38" ht="15.75" customHeight="1">
      <c r="A27" s="652"/>
      <c r="B27" s="640"/>
      <c r="C27" s="643">
        <v>44170</v>
      </c>
      <c r="D27" s="553"/>
      <c r="E27" s="176" t="s">
        <v>1178</v>
      </c>
      <c r="F27" s="262">
        <v>2970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  <c r="AK27" s="132"/>
      <c r="AL27" s="132"/>
    </row>
    <row r="28" spans="1:38" ht="15.75" customHeight="1">
      <c r="A28" s="652"/>
      <c r="B28" s="640"/>
      <c r="C28" s="643">
        <v>44180</v>
      </c>
      <c r="D28" s="553"/>
      <c r="E28" s="176" t="s">
        <v>1180</v>
      </c>
      <c r="F28" s="262">
        <v>2860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  <c r="AK28" s="132"/>
      <c r="AL28" s="132"/>
    </row>
    <row r="29" spans="1:38" ht="15.75" customHeight="1">
      <c r="A29" s="652"/>
      <c r="B29" s="640"/>
      <c r="C29" s="643">
        <v>44190</v>
      </c>
      <c r="D29" s="553"/>
      <c r="E29" s="176" t="s">
        <v>1182</v>
      </c>
      <c r="F29" s="262">
        <v>2345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  <c r="AK29" s="132"/>
      <c r="AL29" s="132"/>
    </row>
    <row r="30" spans="1:38" ht="15.75" customHeight="1">
      <c r="A30" s="652"/>
      <c r="B30" s="640"/>
      <c r="C30" s="643">
        <v>44200</v>
      </c>
      <c r="D30" s="553"/>
      <c r="E30" s="176" t="s">
        <v>1184</v>
      </c>
      <c r="F30" s="262">
        <v>1955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  <c r="AK30" s="132"/>
      <c r="AL30" s="132"/>
    </row>
    <row r="31" spans="1:38" ht="15.75" customHeight="1">
      <c r="A31" s="652"/>
      <c r="B31" s="640"/>
      <c r="C31" s="643">
        <v>44210</v>
      </c>
      <c r="D31" s="553"/>
      <c r="E31" s="176" t="s">
        <v>1186</v>
      </c>
      <c r="F31" s="262">
        <v>2250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  <c r="AK31" s="132"/>
      <c r="AL31" s="132"/>
    </row>
    <row r="32" spans="1:38" ht="15.75" customHeight="1">
      <c r="A32" s="652"/>
      <c r="B32" s="640"/>
      <c r="C32" s="643">
        <v>44220</v>
      </c>
      <c r="D32" s="553"/>
      <c r="E32" s="176" t="s">
        <v>1188</v>
      </c>
      <c r="F32" s="262">
        <v>2185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  <c r="AK32" s="95"/>
      <c r="AL32" s="132"/>
    </row>
    <row r="33" spans="1:38" ht="15.75" customHeight="1">
      <c r="A33" s="652"/>
      <c r="B33" s="640"/>
      <c r="C33" s="663">
        <v>44230</v>
      </c>
      <c r="D33" s="577"/>
      <c r="E33" s="240" t="s">
        <v>1190</v>
      </c>
      <c r="F33" s="921" t="s">
        <v>1191</v>
      </c>
      <c r="G33" s="922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  <c r="AK33" s="95"/>
      <c r="AL33" s="132"/>
    </row>
    <row r="34" spans="1:38" ht="15.75" customHeight="1">
      <c r="A34" s="652"/>
      <c r="B34" s="640"/>
      <c r="C34" s="643">
        <v>44240</v>
      </c>
      <c r="D34" s="553"/>
      <c r="E34" s="176" t="s">
        <v>1192</v>
      </c>
      <c r="F34" s="262">
        <v>2695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  <c r="AK34" s="95"/>
      <c r="AL34" s="132"/>
    </row>
    <row r="35" spans="1:38" ht="15.75" customHeight="1" thickBot="1">
      <c r="A35" s="920"/>
      <c r="B35" s="642"/>
      <c r="C35" s="645">
        <v>44250</v>
      </c>
      <c r="D35" s="548"/>
      <c r="E35" s="328" t="s">
        <v>1194</v>
      </c>
      <c r="F35" s="294">
        <v>1085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6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  <c r="AK35" s="132"/>
      <c r="AL35" s="132"/>
    </row>
    <row r="36" spans="1:38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60380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7"/>
      <c r="AH36" s="276"/>
      <c r="AI36" s="132"/>
      <c r="AJ36" s="132"/>
      <c r="AK36" s="132"/>
      <c r="AL36" s="132"/>
    </row>
    <row r="37" spans="1:38" ht="15.75" customHeight="1" thickTop="1" thickBot="1">
      <c r="A37" s="177" t="s">
        <v>808</v>
      </c>
      <c r="B37" s="178"/>
      <c r="C37" s="178"/>
      <c r="D37" s="178"/>
      <c r="E37" s="179"/>
      <c r="F37" s="278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6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9"/>
      <c r="AH39" s="95"/>
      <c r="AI39" s="132"/>
      <c r="AJ39" s="132"/>
      <c r="AK39" s="132"/>
      <c r="AL39" s="132"/>
    </row>
    <row r="40" spans="1:38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9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AE43" s="132"/>
      <c r="AF43" s="402" t="s">
        <v>1196</v>
      </c>
      <c r="AG43" s="403"/>
      <c r="AH43" s="213">
        <f>F36</f>
        <v>60380</v>
      </c>
      <c r="AI43" s="132"/>
      <c r="AJ43" s="132"/>
      <c r="AK43" s="132"/>
      <c r="AL43" s="132"/>
    </row>
    <row r="44" spans="1:38" ht="15.75" customHeight="1">
      <c r="A44" s="142" t="s">
        <v>328</v>
      </c>
      <c r="AE44" s="132"/>
      <c r="AF44" s="404" t="s">
        <v>503</v>
      </c>
      <c r="AG44" s="412"/>
      <c r="AH44" s="214">
        <f>SUM(O11:O20,X11:X25,AG11:AG20)</f>
        <v>28940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89320</v>
      </c>
      <c r="AI45" s="132"/>
      <c r="AJ45" s="132"/>
      <c r="AK45" s="132"/>
      <c r="AL45" s="132"/>
    </row>
    <row r="46" spans="1:38" ht="15.75" customHeight="1">
      <c r="A46" s="142" t="s">
        <v>1712</v>
      </c>
      <c r="AE46" s="132"/>
      <c r="AF46" s="144"/>
      <c r="AG46" s="204"/>
      <c r="AH46" s="280"/>
      <c r="AI46" s="132"/>
      <c r="AJ46" s="132"/>
      <c r="AK46" s="132"/>
      <c r="AL46" s="132"/>
    </row>
  </sheetData>
  <sheetProtection algorithmName="SHA-512" hashValue="coltaFGEcRgWH5XnkbyhidK/5b9HYzdkzdy2ou1XNt11ZD3ZPlRVKCvDY7tKuKKjTj84/EwTezJqlUcuFo/v0g==" saltValue="cKXuqln6NdEH76+WHFG5qQ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2025-11-05T07:20:12Z</dcterms:modified>
  <cp:category/>
  <cp:contentStatus/>
</cp:coreProperties>
</file>