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c-file\配送関連\32 申込書・部数・エリア管理\申込書\道新\"/>
    </mc:Choice>
  </mc:AlternateContent>
  <xr:revisionPtr revIDLastSave="0" documentId="13_ncr:1_{FFEF4589-E345-47AB-8C15-4F4E472A0599}" xr6:coauthVersionLast="47" xr6:coauthVersionMax="47" xr10:uidLastSave="{00000000-0000-0000-0000-000000000000}"/>
  <bookViews>
    <workbookView xWindow="-120" yWindow="-16320" windowWidth="29040" windowHeight="1644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変更履歴!$A$3:$K$41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<sst xmlns="http://schemas.openxmlformats.org/spreadsheetml/2006/main" count="2538" uniqueCount="1795">
  <si>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</si>
  <si>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</si>
  <si>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</si>
  <si>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</si>
  <si>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</si>
  <si>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</si>
  <si>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</si>
  <si>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</si>
  <si>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</si>
  <si>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</si>
  <si>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</si>
  <si>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</si>
  <si>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</si>
  <si>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</si>
  <si>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</si>
  <si>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</si>
  <si>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</si>
  <si>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</si>
  <si>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</si>
  <si>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</si>
  <si>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</si>
  <si>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</si>
  <si>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</si>
  <si>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</si>
  <si>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</si>
  <si>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</si>
  <si>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</si>
  <si>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</si>
  <si>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</si>
  <si>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</si>
  <si>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</si>
  <si>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</si>
  <si>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</si>
  <si>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</si>
  <si>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</si>
  <si>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</si>
  <si>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</si>
  <si>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</si>
  <si>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</si>
  <si>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</si>
  <si>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</si>
  <si>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</si>
  <si>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</si>
  <si>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</si>
  <si>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</si>
  <si>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</si>
  <si>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</si>
  <si>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</si>
  <si>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</si>
  <si>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</si>
  <si>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</si>
  <si>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</si>
  <si>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</si>
  <si>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</si>
  <si>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</si>
  <si>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</si>
  <si>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</si>
  <si>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</si>
  <si>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</si>
  <si>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</si>
  <si>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</si>
  <si>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</si>
  <si>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</si>
  <si>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</si>
  <si>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</si>
  <si>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</si>
  <si>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</si>
  <si>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</si>
  <si>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</si>
  <si>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</si>
  <si>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</si>
  <si>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</si>
  <si>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</si>
  <si>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</si>
  <si>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</si>
  <si>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</si>
  <si>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</si>
  <si>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</si>
  <si>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</si>
  <si>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小樽・岩内・倶知安地区</t>
    <phoneticPr fontId="3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</si>
  <si>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</si>
  <si>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</si>
  <si>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</si>
  <si>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</si>
  <si>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</si>
  <si>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</si>
  <si>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</si>
  <si>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</si>
  <si>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</si>
  <si>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</si>
  <si>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</si>
  <si>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</si>
  <si>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</si>
  <si>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</si>
  <si>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</si>
  <si>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</si>
  <si>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</si>
  <si>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</si>
  <si>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</si>
  <si>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</si>
  <si>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</si>
  <si>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</si>
  <si>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</si>
  <si>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</si>
  <si>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</si>
  <si>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</si>
  <si>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</si>
  <si>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</si>
  <si>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</si>
  <si>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</si>
  <si>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</si>
  <si>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</si>
  <si>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</si>
  <si>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</si>
  <si>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</si>
  <si>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</si>
  <si>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</si>
  <si>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</si>
  <si>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</si>
  <si>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</si>
  <si>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</si>
  <si>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</si>
  <si>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</si>
  <si>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</si>
  <si>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</si>
  <si>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</si>
  <si>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</si>
  <si>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</si>
  <si>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</si>
  <si>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</si>
  <si>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</si>
  <si>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</si>
  <si>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</si>
  <si>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</si>
  <si>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</si>
  <si>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</si>
  <si>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</si>
  <si>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</si>
  <si>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</si>
  <si>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</si>
  <si>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</si>
  <si>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</si>
  <si>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</si>
  <si>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</si>
  <si>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</si>
  <si>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</si>
  <si>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</si>
  <si>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</si>
  <si>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</si>
  <si>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</si>
  <si>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</si>
  <si>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</si>
  <si>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</si>
  <si>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</si>
  <si>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</si>
  <si>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</si>
  <si>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</si>
  <si>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</si>
  <si>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</si>
  <si>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</si>
  <si>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</si>
  <si>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</si>
  <si>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</si>
  <si>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</si>
  <si>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</si>
  <si>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</si>
  <si>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</si>
  <si>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</si>
  <si>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</si>
  <si>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</si>
  <si>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</si>
  <si>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</si>
  <si>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</si>
  <si>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</si>
  <si>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</si>
  <si>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</si>
  <si>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</si>
  <si>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</si>
  <si>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</si>
  <si>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</si>
  <si>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</si>
  <si>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</si>
  <si>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</si>
  <si>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</si>
  <si>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</si>
  <si>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</si>
  <si>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</si>
  <si>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</si>
  <si>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</si>
  <si>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</si>
  <si>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</si>
  <si>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</si>
  <si>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</si>
  <si>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</si>
  <si>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</si>
  <si>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</si>
  <si>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</si>
  <si>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</si>
  <si>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</si>
  <si>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</si>
  <si>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</si>
  <si>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</si>
  <si>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</si>
  <si>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</si>
  <si>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</si>
  <si>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</si>
  <si>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</si>
  <si>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</si>
  <si>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</si>
  <si>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</si>
  <si>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</si>
  <si>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</si>
  <si>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</si>
  <si>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</si>
  <si>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</si>
  <si>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</si>
  <si>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</si>
  <si>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</si>
  <si>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</si>
  <si>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</si>
  <si>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</si>
  <si>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</si>
  <si>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</si>
  <si>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</si>
  <si>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</si>
  <si>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</si>
  <si>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</si>
  <si>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</si>
  <si>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</si>
  <si>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</si>
  <si>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</si>
  <si>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</si>
  <si>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</si>
  <si>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</si>
  <si>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</si>
  <si>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</si>
  <si>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</si>
  <si>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</si>
  <si>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</si>
  <si>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</si>
  <si>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</si>
  <si>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</si>
  <si>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</si>
  <si>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</si>
  <si>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</si>
  <si>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</si>
  <si>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</si>
  <si>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</si>
  <si>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</si>
  <si>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</si>
  <si>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</si>
  <si>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</si>
  <si>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</si>
  <si>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</si>
  <si>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</si>
  <si>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</si>
  <si>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</si>
  <si>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</si>
  <si>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</si>
  <si>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</si>
  <si>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</si>
  <si>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</si>
  <si>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</si>
  <si>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</si>
  <si>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</si>
  <si>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</si>
  <si>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</si>
  <si>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</si>
  <si>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</si>
  <si>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</si>
  <si>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</si>
  <si>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</si>
  <si>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</si>
  <si>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</si>
  <si>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</si>
  <si>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</si>
  <si>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</si>
  <si>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</si>
  <si>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</si>
  <si>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</si>
  <si>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</si>
  <si>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</si>
  <si>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</si>
  <si>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</si>
  <si>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</si>
  <si>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</si>
  <si>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</si>
  <si>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</si>
  <si>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</si>
  <si>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</si>
  <si>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</si>
  <si>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</si>
  <si>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</si>
  <si>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</si>
  <si>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</si>
  <si>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</si>
  <si>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</si>
  <si>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</si>
  <si>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</si>
  <si>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</si>
  <si>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</si>
  <si>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</si>
  <si>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</si>
  <si>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</si>
  <si>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</si>
  <si>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</si>
  <si>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</si>
  <si>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</si>
  <si>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</si>
  <si>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</si>
  <si>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</si>
  <si>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</si>
  <si>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</si>
  <si>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</si>
  <si>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</si>
  <si>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</si>
  <si>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</si>
  <si>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</si>
  <si>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</si>
  <si>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</si>
  <si>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</si>
  <si>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</si>
  <si>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</si>
  <si>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</si>
  <si>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</si>
  <si>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</si>
  <si>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</si>
  <si>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</si>
  <si>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</si>
  <si>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</si>
  <si>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</si>
  <si>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</si>
  <si>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</si>
  <si>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</si>
  <si>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</si>
  <si>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</si>
  <si>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</si>
  <si>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</si>
  <si>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</si>
  <si>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</si>
  <si>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</si>
  <si>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</si>
  <si>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</si>
  <si>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</si>
  <si>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</si>
  <si>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</si>
  <si>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</si>
  <si>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</si>
  <si>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</si>
  <si>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</si>
  <si>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</si>
  <si>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</si>
  <si>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</si>
  <si>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</si>
  <si>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</si>
  <si>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</si>
  <si>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</si>
  <si>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</si>
  <si>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</si>
  <si>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</si>
  <si>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</si>
  <si>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</si>
  <si>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</si>
  <si>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</si>
  <si>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</si>
  <si>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</si>
  <si>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</si>
  <si>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</si>
  <si>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</si>
  <si>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</si>
  <si>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</si>
  <si>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</si>
  <si>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</si>
  <si>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</si>
  <si>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</si>
  <si>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</si>
  <si>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</si>
  <si>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</si>
  <si>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</si>
  <si>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</si>
  <si>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</si>
  <si>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</si>
  <si>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</si>
  <si>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</si>
  <si>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</si>
  <si>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</si>
  <si>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</si>
  <si>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</si>
  <si>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</si>
  <si>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</si>
  <si>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</si>
  <si>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</si>
  <si>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</si>
  <si>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</si>
  <si>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</si>
  <si>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</si>
  <si>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</si>
  <si>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</si>
  <si>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</si>
  <si>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</si>
  <si>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</si>
  <si>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</si>
  <si>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</si>
  <si>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</si>
  <si>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</si>
  <si>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</si>
  <si>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</si>
  <si>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</si>
  <si>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</si>
  <si>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</si>
  <si>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</si>
  <si>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</si>
  <si>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</si>
  <si>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</si>
  <si>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</si>
  <si>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</si>
  <si>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</si>
  <si>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</si>
  <si>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</si>
  <si>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</si>
  <si>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</si>
  <si>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</si>
  <si>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</si>
  <si>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</si>
  <si>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</si>
  <si>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</si>
  <si>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</si>
  <si>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</si>
  <si>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</si>
  <si>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</si>
  <si>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</si>
  <si>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</si>
  <si>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</si>
  <si>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</si>
  <si>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</si>
  <si>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</si>
  <si>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</si>
  <si>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</si>
  <si>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</si>
  <si>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</si>
  <si>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</si>
  <si>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</si>
  <si>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</si>
  <si>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</si>
  <si>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</si>
  <si>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</si>
  <si>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</si>
  <si>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</si>
  <si>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</si>
  <si>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</si>
  <si>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</si>
  <si>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</si>
  <si>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</si>
  <si>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</si>
  <si>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</si>
  <si>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</si>
  <si>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</si>
  <si>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</si>
  <si>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</si>
  <si>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</si>
  <si>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</si>
  <si>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</si>
  <si>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</si>
  <si>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</si>
  <si>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</si>
  <si>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</si>
  <si>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</si>
  <si>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</si>
  <si>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</si>
  <si>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</si>
  <si>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</si>
  <si>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</si>
  <si>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</si>
  <si>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</si>
  <si>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</si>
  <si>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</si>
  <si>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</si>
  <si>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</si>
  <si>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</si>
  <si>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</si>
  <si>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</si>
  <si>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</si>
  <si>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</si>
  <si>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</si>
  <si>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</si>
  <si>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</si>
  <si>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</si>
  <si>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</si>
  <si>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</si>
  <si>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</si>
  <si>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</si>
  <si>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</si>
  <si>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</si>
  <si>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</si>
  <si>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</si>
  <si>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</si>
  <si>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</si>
  <si>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</si>
  <si>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</si>
  <si>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</si>
  <si>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</si>
  <si>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</si>
  <si>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</si>
  <si>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</si>
  <si>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</si>
  <si>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</si>
  <si>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</si>
  <si>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</si>
  <si>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</si>
  <si>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</si>
  <si>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</si>
  <si>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</si>
  <si>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</si>
  <si>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</si>
  <si>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</si>
  <si>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</si>
  <si>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</si>
  <si>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</si>
  <si>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</si>
  <si>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</si>
  <si>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</si>
  <si>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</si>
  <si>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</si>
  <si>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</si>
  <si>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</si>
  <si>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</si>
  <si>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</si>
  <si>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</si>
  <si>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</si>
  <si>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</si>
  <si>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</si>
  <si>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</si>
  <si>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</si>
  <si>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</si>
  <si>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</si>
  <si>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</si>
  <si>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</si>
  <si>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</si>
  <si>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</si>
  <si>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</si>
  <si>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</si>
  <si>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</si>
  <si>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</si>
  <si>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</si>
  <si>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</si>
  <si>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</si>
  <si>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</si>
  <si>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</si>
  <si>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</si>
  <si>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</si>
  <si>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</si>
  <si>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</si>
  <si>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</si>
  <si>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</si>
  <si>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</si>
  <si>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</si>
  <si>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</si>
  <si>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</si>
  <si>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</si>
  <si>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</si>
  <si>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</si>
  <si>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</si>
  <si>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</si>
  <si>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</si>
  <si>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</si>
  <si>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</si>
  <si>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</si>
  <si>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</si>
  <si>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</si>
  <si>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</si>
  <si>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</si>
  <si>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</si>
  <si>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</si>
  <si>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</si>
  <si>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</si>
  <si>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</si>
  <si>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</si>
  <si>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</si>
  <si>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</si>
  <si>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</si>
  <si>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</si>
  <si>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</si>
  <si>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</si>
  <si>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</si>
  <si>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</si>
  <si>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</si>
  <si>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</si>
  <si>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</si>
  <si>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</si>
  <si>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</si>
  <si>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</si>
  <si>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</si>
  <si>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</si>
  <si>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</si>
  <si>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</si>
  <si>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</si>
  <si>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</si>
  <si>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</si>
  <si>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</si>
  <si>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</si>
  <si>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</si>
  <si>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</si>
  <si>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</si>
  <si>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</si>
  <si>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</si>
  <si>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</si>
  <si>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</si>
  <si>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</si>
  <si>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</si>
  <si>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</si>
  <si>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</si>
  <si>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</si>
  <si>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</si>
  <si>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</si>
  <si>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</si>
  <si>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</si>
  <si>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</si>
  <si>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</si>
  <si>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</si>
  <si>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</si>
  <si>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</si>
  <si>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</si>
  <si>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</si>
  <si>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</si>
  <si>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</si>
  <si>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</si>
  <si>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</si>
  <si>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</si>
  <si>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</si>
  <si>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</si>
  <si>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</si>
  <si>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</si>
  <si>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</si>
  <si>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</si>
  <si>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</si>
  <si>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</si>
  <si>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</si>
  <si>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</si>
  <si>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</si>
  <si>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</si>
  <si>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</si>
  <si>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</si>
  <si>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</si>
  <si>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</si>
  <si>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</si>
  <si>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</si>
  <si>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</si>
  <si>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</si>
  <si>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</si>
  <si>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</si>
  <si>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</si>
  <si>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</si>
  <si>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</si>
  <si>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</si>
  <si>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</si>
  <si>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</si>
  <si>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</si>
  <si>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</si>
  <si>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</si>
  <si>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</si>
  <si>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</si>
  <si>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</si>
  <si>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</si>
  <si>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</si>
  <si>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</si>
  <si>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</si>
  <si>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</si>
  <si>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</si>
  <si>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</si>
  <si>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</si>
  <si>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</si>
  <si>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</si>
  <si>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</si>
  <si>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</si>
  <si>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</si>
  <si>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</si>
  <si>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</si>
  <si>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</si>
  <si>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</si>
  <si>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</si>
  <si>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</si>
  <si>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</si>
  <si>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</si>
  <si>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</si>
  <si>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</si>
  <si>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</si>
  <si>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</si>
  <si>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</si>
  <si>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</si>
  <si>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</si>
  <si>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</si>
  <si>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</si>
  <si>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</si>
  <si>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</si>
  <si>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</si>
  <si>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</si>
  <si>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</si>
  <si>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</si>
  <si>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</si>
  <si>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</si>
  <si>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</si>
  <si>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</si>
  <si>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</si>
  <si>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</si>
  <si>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</si>
  <si>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</si>
  <si>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</si>
  <si>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</si>
  <si>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</si>
  <si>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</si>
  <si>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</si>
  <si>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</si>
  <si>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</si>
  <si>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</si>
  <si>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</si>
  <si>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</si>
  <si>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</si>
  <si>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</si>
  <si>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</si>
  <si>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</si>
  <si>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</si>
  <si>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</si>
  <si>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</si>
  <si>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</si>
  <si>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</si>
  <si>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</si>
  <si>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</si>
  <si>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</si>
  <si>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</si>
  <si>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</si>
  <si>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</si>
  <si>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</si>
  <si>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</si>
  <si>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</si>
  <si>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</si>
  <si>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</si>
  <si>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</si>
  <si>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</si>
  <si>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</si>
  <si>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</si>
  <si>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</si>
  <si>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</si>
  <si>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</si>
  <si>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</si>
  <si>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</si>
  <si>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</si>
  <si>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</si>
  <si>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</si>
  <si>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</si>
  <si>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</si>
  <si>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</si>
  <si>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</si>
  <si>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</si>
  <si>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</si>
  <si>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</si>
  <si>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</si>
  <si>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</si>
  <si>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</si>
  <si>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</si>
  <si>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</si>
  <si>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</si>
  <si>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</si>
  <si>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</si>
  <si>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</si>
  <si>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</si>
  <si>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</si>
  <si>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</si>
  <si>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</si>
  <si>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</si>
  <si>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</si>
  <si>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</si>
  <si>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</si>
  <si>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</si>
  <si>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</si>
  <si>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</si>
  <si>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</si>
  <si>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</si>
  <si>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</si>
  <si>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</si>
  <si>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</si>
  <si>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</si>
  <si>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</si>
  <si>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</si>
  <si>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</si>
  <si>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</si>
  <si>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</si>
  <si>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</si>
  <si>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</si>
  <si>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</si>
  <si>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</si>
  <si>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</si>
  <si>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</si>
  <si>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</si>
  <si>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</si>
  <si>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</si>
  <si>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</si>
  <si>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</si>
  <si>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</si>
  <si>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</si>
  <si>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</si>
  <si>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</si>
  <si>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</si>
  <si>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</si>
  <si>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</si>
  <si>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</si>
  <si>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</si>
  <si>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</si>
  <si>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</si>
  <si>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</si>
  <si>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</si>
  <si>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</si>
  <si>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</si>
  <si>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</si>
  <si>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</si>
  <si>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</si>
  <si>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</si>
  <si>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</si>
  <si>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</si>
  <si>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</si>
  <si>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</si>
  <si>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</si>
  <si>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</si>
  <si>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</si>
  <si>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</si>
  <si>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</si>
  <si>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</si>
  <si>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</si>
  <si>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</si>
  <si>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</si>
  <si>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</si>
  <si>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</si>
  <si>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</si>
  <si>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</si>
  <si>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</si>
  <si>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</si>
  <si>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</si>
  <si>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</si>
  <si>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</si>
  <si>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</si>
  <si>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</si>
  <si>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</si>
  <si>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</si>
  <si>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</si>
  <si>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</si>
  <si>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</si>
  <si>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</si>
  <si>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</si>
  <si>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</si>
  <si>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</si>
  <si>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</si>
  <si>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</si>
  <si>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</si>
  <si>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</si>
  <si>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</si>
  <si>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</si>
  <si>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</si>
  <si>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</si>
  <si>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</si>
  <si>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</si>
  <si>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</si>
  <si>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</si>
  <si>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</si>
  <si>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</si>
  <si>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</si>
  <si>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</si>
  <si>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</si>
  <si>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</si>
  <si>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</si>
  <si>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</si>
  <si>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</si>
  <si>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</si>
  <si>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</si>
  <si>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</si>
  <si>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</si>
  <si>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</si>
  <si>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</si>
  <si>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</si>
  <si>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</si>
  <si>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</si>
  <si>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</si>
  <si>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</si>
  <si>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</si>
  <si>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</si>
  <si>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</si>
  <si>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</si>
  <si>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</si>
  <si>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</si>
  <si>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</si>
  <si>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</si>
  <si>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</si>
  <si>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</si>
  <si>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</si>
  <si>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</si>
  <si>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</si>
  <si>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</si>
  <si>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</si>
  <si>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</si>
  <si>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</si>
  <si>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</si>
  <si>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</si>
  <si>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</si>
  <si>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</si>
  <si>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</si>
  <si>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</si>
  <si>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</si>
  <si>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</si>
  <si>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</si>
  <si>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</si>
  <si>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</si>
  <si>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</si>
  <si>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</si>
  <si>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</si>
  <si>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</si>
  <si>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</si>
  <si>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</si>
  <si>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</si>
  <si>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</si>
  <si>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</si>
  <si>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</si>
  <si>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</si>
  <si>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</si>
  <si>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</si>
  <si>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</si>
  <si>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</si>
  <si>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</si>
  <si>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</si>
  <si>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</si>
  <si>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</si>
  <si>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</si>
  <si>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</si>
  <si>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</si>
  <si>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</si>
  <si>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</si>
  <si>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</si>
  <si>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</si>
  <si>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</si>
  <si>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</si>
  <si>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</si>
  <si>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</si>
  <si>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</si>
  <si>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</si>
  <si>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</si>
  <si>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</si>
  <si>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</si>
  <si>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</si>
  <si>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</si>
  <si>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</si>
  <si>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</si>
  <si>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</si>
  <si>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</si>
  <si>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</si>
  <si>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</si>
  <si>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</si>
  <si>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</si>
  <si>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</si>
  <si>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</si>
  <si>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</si>
  <si>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</si>
  <si>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</si>
  <si>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</si>
  <si>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</si>
  <si>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</si>
  <si>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</si>
  <si>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</si>
  <si>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</si>
  <si>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</si>
  <si>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</si>
  <si>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</si>
  <si>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</si>
  <si>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</si>
  <si>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</si>
  <si>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</si>
  <si>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</si>
  <si>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</si>
  <si>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</si>
  <si>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</si>
  <si>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</si>
  <si>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</si>
  <si>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</si>
  <si>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</si>
  <si>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</si>
  <si>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</si>
  <si>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</si>
  <si>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</si>
  <si>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</si>
  <si>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</si>
  <si>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</si>
  <si>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</si>
  <si>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</si>
  <si>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</si>
  <si>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</si>
  <si>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</si>
  <si>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</si>
  <si>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</si>
  <si>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</si>
  <si>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</si>
  <si>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</si>
  <si>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</si>
  <si>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</si>
  <si>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</si>
  <si>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</si>
  <si>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</si>
  <si>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</si>
  <si>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</si>
  <si>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</si>
  <si>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</si>
  <si>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</si>
  <si>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</si>
  <si>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</si>
  <si>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</si>
  <si>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</si>
  <si>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</si>
  <si>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</si>
  <si>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</si>
  <si>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</si>
  <si>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</si>
  <si>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</si>
  <si>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</si>
  <si>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</si>
  <si>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</si>
  <si>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</si>
  <si>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</si>
  <si>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</si>
  <si>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</si>
  <si>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</si>
  <si>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</si>
  <si>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</si>
  <si>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</si>
  <si>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</si>
  <si>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</si>
  <si>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</si>
  <si>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</si>
  <si>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</si>
  <si>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</si>
  <si>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</si>
  <si>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</si>
  <si>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</si>
  <si>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</si>
  <si>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</si>
  <si>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</si>
  <si>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</si>
  <si>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</si>
  <si>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</si>
  <si>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</si>
  <si>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</si>
  <si>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</si>
  <si>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</si>
  <si>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</si>
  <si>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</si>
  <si>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</si>
  <si>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</si>
  <si>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</si>
  <si>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</si>
  <si>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</si>
  <si>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</si>
  <si>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</si>
  <si>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</si>
  <si>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</si>
  <si>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</si>
  <si>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</si>
  <si>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</si>
  <si>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</si>
  <si>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</si>
  <si>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</si>
  <si>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</si>
  <si>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</si>
  <si>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</si>
  <si>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</si>
  <si>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</si>
  <si>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</si>
  <si>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</si>
  <si>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</si>
  <si>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</si>
  <si>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</si>
  <si>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</si>
  <si>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</si>
  <si>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</si>
  <si>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</si>
  <si>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</si>
  <si>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</si>
  <si>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</si>
  <si>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</si>
  <si>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</si>
  <si>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</si>
  <si>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</si>
  <si>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</si>
  <si>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</si>
  <si>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</si>
  <si>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</si>
  <si>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</si>
  <si>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</si>
  <si>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</si>
  <si>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</si>
  <si>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</si>
  <si>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</si>
  <si>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</si>
  <si>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</si>
  <si>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</si>
  <si>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</si>
  <si>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</si>
  <si>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</si>
  <si>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</si>
  <si>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</si>
  <si>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</si>
  <si>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</si>
  <si>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</si>
  <si>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</si>
  <si>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</si>
  <si>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</si>
  <si>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</si>
  <si>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</si>
  <si>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</si>
  <si>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</si>
  <si>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</si>
  <si>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</si>
  <si>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</si>
  <si>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</si>
  <si>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</si>
  <si>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</si>
  <si>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</si>
  <si>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</si>
  <si>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</si>
  <si>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</si>
  <si>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</si>
  <si>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</si>
  <si>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</si>
  <si>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</si>
  <si>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</si>
  <si>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</si>
  <si>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</si>
  <si>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</si>
  <si>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</si>
  <si>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</si>
  <si>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</si>
  <si>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</si>
  <si>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</si>
  <si>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</si>
  <si>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</si>
  <si>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</si>
  <si>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</si>
  <si>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</si>
  <si>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</si>
  <si>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</si>
  <si>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</si>
  <si>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</si>
  <si>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</si>
  <si>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</si>
  <si>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</si>
  <si>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</si>
  <si>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</si>
  <si>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</si>
  <si>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</si>
  <si>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</si>
  <si>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</si>
  <si>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</si>
  <si>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</si>
  <si>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</si>
  <si>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</si>
  <si>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</si>
  <si>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</si>
  <si>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</si>
  <si>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</si>
  <si>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</si>
  <si>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</si>
  <si>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</si>
  <si>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</si>
  <si>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</si>
  <si>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</si>
  <si>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</si>
  <si>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</si>
  <si>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</si>
  <si>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</si>
  <si>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</si>
  <si>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</si>
  <si>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</si>
  <si>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</si>
  <si>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</si>
  <si>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</si>
  <si>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</si>
  <si>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</si>
  <si>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</si>
  <si>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</si>
  <si>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</si>
  <si>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</si>
  <si>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</si>
  <si>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</si>
  <si>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</si>
  <si>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</si>
  <si>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</si>
  <si>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</si>
  <si>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</si>
  <si>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</si>
  <si>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</si>
  <si>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</si>
  <si>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</si>
  <si>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</si>
  <si>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</si>
  <si>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</si>
  <si>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</si>
  <si>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</si>
  <si>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</si>
  <si>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</si>
  <si>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</si>
  <si>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</si>
  <si>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</si>
  <si>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</si>
  <si>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</si>
  <si>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</si>
  <si>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</si>
  <si>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</si>
  <si>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</si>
  <si>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</si>
  <si>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</si>
  <si>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</si>
  <si>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</si>
  <si>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</si>
  <si>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</si>
  <si>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</si>
  <si>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</si>
  <si>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</si>
  <si>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</si>
  <si>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</si>
  <si>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</si>
  <si>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</si>
  <si>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</si>
  <si>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</si>
  <si>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</si>
  <si>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</si>
  <si>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</si>
  <si>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</si>
  <si>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</si>
  <si>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</si>
  <si>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</si>
  <si>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</si>
  <si>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</si>
  <si>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</si>
  <si>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</si>
  <si>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</si>
  <si>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</si>
  <si>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</si>
  <si>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</si>
  <si>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</si>
  <si>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</si>
  <si>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</si>
  <si>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</si>
  <si>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</si>
  <si>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</si>
  <si>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</si>
  <si>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</si>
  <si>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</si>
  <si>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</si>
  <si>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</si>
  <si>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</si>
  <si>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</si>
  <si>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</si>
  <si>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</si>
  <si>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</si>
  <si>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</si>
  <si>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</si>
  <si>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</si>
  <si>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</si>
  <si>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</si>
  <si>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</si>
  <si>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</si>
  <si>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</si>
  <si>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</si>
  <si>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</si>
  <si>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</si>
  <si>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</si>
  <si>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</si>
  <si>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</si>
  <si>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</si>
  <si>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</si>
  <si>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</si>
  <si>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</si>
  <si>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</si>
  <si>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</si>
  <si>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</si>
  <si>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</si>
  <si>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</si>
  <si>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</si>
  <si>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</si>
  <si>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</si>
  <si>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</si>
  <si>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</si>
  <si>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</si>
  <si>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</si>
  <si>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</si>
  <si>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</si>
  <si>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</si>
  <si>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</si>
  <si>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</si>
  <si>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</si>
  <si>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</si>
  <si>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</si>
  <si>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</si>
  <si>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</si>
  <si>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</si>
  <si>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</si>
  <si>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</si>
  <si>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</si>
  <si>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</si>
  <si>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</si>
  <si>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</si>
  <si>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</si>
  <si>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</si>
  <si>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</si>
  <si>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</si>
  <si>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</si>
  <si>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</si>
  <si>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</si>
  <si>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</si>
  <si>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</si>
  <si>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</si>
  <si>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</si>
  <si>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</si>
  <si>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</si>
  <si>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</si>
  <si>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</si>
  <si>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</si>
  <si>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</si>
  <si>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</si>
  <si>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</si>
  <si>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</si>
  <si>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</si>
  <si>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</si>
  <si>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</si>
  <si>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</si>
  <si>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</si>
  <si>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</si>
  <si>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</si>
  <si>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</si>
  <si>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</si>
  <si>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</si>
  <si>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</si>
  <si>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</si>
  <si>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</si>
  <si>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</si>
  <si>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</si>
  <si>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</si>
  <si>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</si>
  <si>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</si>
  <si>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</si>
  <si>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</si>
  <si>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</si>
  <si>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</si>
  <si>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</si>
  <si>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</si>
  <si>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</si>
  <si>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</si>
  <si>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</si>
  <si>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</si>
  <si>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</si>
  <si>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</si>
  <si>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</si>
  <si>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</si>
  <si>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</si>
  <si>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</si>
  <si>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</si>
  <si>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</si>
  <si>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</si>
  <si>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</si>
  <si>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</si>
  <si>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</si>
  <si>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</si>
  <si>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</si>
  <si>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</si>
  <si>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</si>
  <si>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</si>
  <si>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</si>
  <si>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</si>
  <si>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</si>
  <si>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</si>
  <si>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</si>
  <si>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</si>
  <si>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</si>
  <si>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</si>
  <si>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</si>
  <si>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</si>
  <si>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</si>
  <si>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</si>
  <si>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</si>
  <si>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</si>
  <si>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</si>
  <si>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</si>
  <si>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</si>
  <si>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</si>
  <si>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</si>
  <si>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</si>
  <si>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</si>
  <si>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</si>
  <si>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</si>
  <si>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</si>
  <si>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</si>
  <si>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</si>
  <si>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</si>
  <si>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</si>
  <si>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</si>
  <si>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</si>
  <si>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</si>
  <si>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</si>
  <si>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</si>
  <si>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</si>
  <si>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</si>
  <si>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</si>
  <si>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</si>
  <si>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</si>
  <si>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</si>
  <si>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</si>
  <si>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</si>
  <si>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</si>
  <si>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</si>
  <si>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</si>
  <si>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</si>
  <si>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</si>
  <si>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</si>
  <si>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</si>
  <si>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</si>
  <si>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</si>
  <si>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</si>
  <si>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</si>
  <si>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</si>
  <si>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</si>
  <si>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</si>
  <si>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</si>
  <si>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</si>
  <si>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</si>
  <si>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</si>
  <si>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</si>
  <si>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</si>
  <si>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</si>
  <si>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</si>
  <si>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</si>
  <si>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</si>
  <si>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</si>
  <si>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</si>
  <si>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</si>
  <si>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</si>
  <si>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</si>
  <si>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</si>
  <si>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</si>
  <si>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</si>
  <si>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</si>
  <si>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</si>
  <si>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</si>
  <si>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</si>
  <si>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</si>
  <si>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</si>
  <si>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</si>
  <si>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</si>
  <si>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</si>
  <si>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</si>
  <si>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</si>
  <si>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</si>
  <si>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</si>
  <si>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</si>
  <si>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</si>
  <si>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</si>
  <si>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</si>
  <si>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</si>
  <si>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</si>
  <si>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</si>
  <si>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</si>
  <si>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</si>
  <si>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</si>
  <si>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</si>
  <si>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</si>
  <si>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</si>
  <si>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</si>
  <si>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</si>
  <si>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</si>
  <si>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</si>
  <si>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</si>
  <si>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</si>
  <si>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</si>
  <si>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</si>
  <si>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</si>
  <si>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</si>
  <si>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</si>
  <si>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</si>
  <si>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</si>
  <si>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</si>
  <si>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</si>
  <si>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</si>
  <si>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</si>
  <si>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</si>
  <si>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</si>
  <si>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</si>
  <si>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</si>
  <si>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</si>
  <si>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</si>
  <si>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</si>
  <si>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</si>
  <si>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</si>
  <si>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</si>
  <si>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</si>
  <si>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</si>
  <si>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</si>
  <si>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</si>
  <si>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</si>
  <si>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</si>
  <si>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</si>
  <si>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</si>
  <si>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</si>
  <si>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</si>
  <si>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</si>
  <si>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</si>
  <si>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</si>
  <si>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</si>
  <si>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</si>
  <si>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</si>
  <si>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</si>
  <si>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</si>
  <si>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</si>
  <si>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</si>
  <si>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</si>
  <si>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</si>
  <si>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</si>
  <si>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</si>
  <si>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</si>
  <si>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</si>
  <si>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</si>
  <si>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</si>
  <si>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</si>
  <si>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</si>
  <si>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</si>
  <si>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</si>
  <si>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</si>
  <si>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</si>
  <si>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</si>
  <si>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</si>
  <si>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</si>
  <si>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</si>
  <si>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</si>
  <si>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</si>
  <si>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</si>
  <si>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</si>
  <si>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</si>
  <si>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</si>
  <si>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</si>
  <si>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</si>
  <si>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</si>
  <si>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</si>
  <si>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</si>
  <si>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</si>
  <si>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</si>
  <si>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</si>
  <si>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</si>
  <si>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</si>
  <si>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</si>
  <si>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</si>
  <si>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</si>
  <si>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</si>
  <si>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</si>
  <si>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</si>
  <si>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</si>
  <si>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</si>
  <si>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</si>
  <si>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</si>
  <si>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</si>
  <si>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</si>
  <si>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</si>
  <si>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</si>
  <si>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</si>
  <si>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</si>
  <si>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</si>
  <si>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</si>
  <si>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</si>
  <si>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</si>
  <si>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</si>
  <si>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</si>
  <si>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</si>
  <si>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</si>
  <si>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</si>
  <si>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</si>
  <si>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</si>
  <si>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</si>
  <si>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</si>
  <si>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</si>
  <si>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</si>
  <si>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</si>
  <si>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</si>
  <si>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</si>
  <si>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</si>
  <si>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</si>
  <si>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</si>
  <si>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</si>
  <si>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</si>
  <si>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</si>
  <si>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</si>
  <si>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</si>
  <si>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</si>
  <si>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</si>
  <si>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</si>
  <si>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</si>
  <si>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</si>
  <si>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</si>
  <si>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</si>
  <si>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</si>
  <si>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</si>
  <si>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</si>
  <si>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</si>
  <si>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</si>
  <si>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</si>
  <si>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</si>
  <si>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</si>
  <si>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</si>
  <si>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</si>
  <si>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</si>
  <si>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</si>
  <si>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</si>
  <si>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</si>
  <si>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</si>
  <si>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</si>
  <si>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</si>
  <si>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</si>
  <si>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</si>
  <si>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</si>
  <si>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</si>
  <si>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</si>
  <si>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</si>
  <si>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</si>
  <si>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</si>
  <si>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</si>
  <si>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</si>
  <si>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</si>
  <si>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</si>
  <si>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</si>
  <si>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</si>
  <si>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</si>
  <si>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</si>
  <si>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</si>
  <si>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</si>
  <si>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</si>
  <si>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</si>
  <si>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</si>
  <si>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</si>
  <si>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</si>
  <si>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</si>
  <si>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</si>
  <si>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</si>
  <si>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</si>
  <si>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</si>
  <si>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</si>
  <si>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</si>
  <si>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</si>
  <si>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</si>
  <si>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</si>
  <si>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</si>
  <si>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松前町</t>
    <rPh sb="0" eb="3">
      <t>マツマエチョウ</t>
    </rPh>
    <phoneticPr fontId="3"/>
  </si>
  <si>
    <t>廃止→松前(17180)へ統合</t>
    <rPh sb="0" eb="2">
      <t>ハイシ</t>
    </rPh>
    <rPh sb="3" eb="5">
      <t>マツマエ</t>
    </rPh>
    <rPh sb="13" eb="15">
      <t>トウゴウ</t>
    </rPh>
    <phoneticPr fontId="3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</si>
  <si>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</si>
  <si>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新設</t>
    <rPh sb="0" eb="2">
      <t>シンセツ</t>
    </rPh>
    <phoneticPr fontId="3"/>
  </si>
  <si>
    <t>札幌市</t>
    <rPh sb="0" eb="3">
      <t>サッポロシ</t>
    </rPh>
    <phoneticPr fontId="3"/>
  </si>
  <si>
    <t>毎日平岸</t>
    <rPh sb="0" eb="4">
      <t>マイニチヒラギシ</t>
    </rPh>
    <phoneticPr fontId="3"/>
  </si>
  <si>
    <t>毎日美園</t>
    <rPh sb="0" eb="2">
      <t>マイニチ</t>
    </rPh>
    <rPh sb="2" eb="4">
      <t>ミソノ</t>
    </rPh>
    <phoneticPr fontId="3"/>
  </si>
  <si>
    <t>毎日月寒</t>
    <rPh sb="0" eb="4">
      <t>マイニチツキサム</t>
    </rPh>
    <phoneticPr fontId="3"/>
  </si>
  <si>
    <t>毎日月寒東</t>
    <rPh sb="0" eb="2">
      <t>マイニチ</t>
    </rPh>
    <rPh sb="2" eb="5">
      <t>ツキサムヒガシ</t>
    </rPh>
    <phoneticPr fontId="3"/>
  </si>
  <si>
    <t>毎日福住</t>
    <rPh sb="0" eb="2">
      <t>マイニチ</t>
    </rPh>
    <rPh sb="2" eb="4">
      <t>フクズミ</t>
    </rPh>
    <phoneticPr fontId="3"/>
  </si>
  <si>
    <t>毎日清田里塚</t>
    <rPh sb="0" eb="2">
      <t>マイニチ</t>
    </rPh>
    <rPh sb="2" eb="6">
      <t>キヨタサトヅカ</t>
    </rPh>
    <phoneticPr fontId="3"/>
  </si>
  <si>
    <t>毎日大曲</t>
    <rPh sb="0" eb="2">
      <t>マイニチ</t>
    </rPh>
    <rPh sb="2" eb="4">
      <t>オオマガリ</t>
    </rPh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</si>
  <si>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</si>
  <si>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</si>
  <si>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</si>
  <si>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毎日新聞の専売店となります</t>
    <rPh sb="0" eb="4">
      <t>マイニチシンブン</t>
    </rPh>
    <rPh sb="5" eb="8">
      <t>センバイテン</t>
    </rPh>
    <phoneticPr fontId="3"/>
  </si>
  <si>
    <t>鹿部町</t>
    <rPh sb="0" eb="3">
      <t>シカベチョウ</t>
    </rPh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</si>
  <si>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</si>
  <si>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</si>
  <si>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滝川市</t>
    <rPh sb="0" eb="2">
      <t>タキカワ</t>
    </rPh>
    <rPh sb="2" eb="3">
      <t>シ</t>
    </rPh>
    <phoneticPr fontId="3"/>
  </si>
  <si>
    <t>57150</t>
    <phoneticPr fontId="3"/>
  </si>
  <si>
    <t>毎日滝川中央</t>
    <rPh sb="0" eb="6">
      <t>マイニチタキカワチュウオウ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</si>
  <si>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</si>
  <si>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</si>
  <si>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</si>
  <si>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</si>
  <si>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</si>
  <si>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</si>
  <si>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</si>
  <si>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</si>
  <si>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</si>
  <si>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</si>
  <si>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</si>
  <si>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</si>
  <si>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</si>
  <si>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</si>
  <si>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</si>
  <si>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</si>
  <si>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</si>
  <si>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</si>
  <si>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廃止</t>
    <rPh sb="0" eb="2">
      <t>ハイシ</t>
    </rPh>
    <phoneticPr fontId="3"/>
  </si>
  <si>
    <t>池田町</t>
    <rPh sb="0" eb="3">
      <t>イケダチョウ</t>
    </rPh>
    <phoneticPr fontId="3"/>
  </si>
  <si>
    <t>35260</t>
    <phoneticPr fontId="3"/>
  </si>
  <si>
    <t>高島</t>
    <rPh sb="0" eb="2">
      <t>タカシマ</t>
    </rPh>
    <phoneticPr fontId="3"/>
  </si>
  <si>
    <t>浦幌町</t>
    <rPh sb="0" eb="3">
      <t>ウラホロチョウ</t>
    </rPh>
    <phoneticPr fontId="3"/>
  </si>
  <si>
    <t>35190</t>
    <phoneticPr fontId="3"/>
  </si>
  <si>
    <t>新吉野</t>
    <rPh sb="0" eb="3">
      <t>シンヨシノ</t>
    </rPh>
    <phoneticPr fontId="3"/>
  </si>
  <si>
    <t>廃止→浦幌(35180)へ統合</t>
    <rPh sb="0" eb="2">
      <t>ハイシ</t>
    </rPh>
    <rPh sb="3" eb="5">
      <t>ウラホロ</t>
    </rPh>
    <rPh sb="13" eb="15">
      <t>トウゴウ</t>
    </rPh>
    <phoneticPr fontId="3"/>
  </si>
  <si>
    <t>廃止→池田(35240)へ統合</t>
    <rPh sb="0" eb="2">
      <t>ハイシ</t>
    </rPh>
    <rPh sb="3" eb="5">
      <t>イケダ</t>
    </rPh>
    <rPh sb="13" eb="15">
      <t>トウゴウ</t>
    </rPh>
    <phoneticPr fontId="3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</si>
  <si>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</si>
  <si>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廃止</t>
    <rPh sb="0" eb="2">
      <t>ハイシ</t>
    </rPh>
    <phoneticPr fontId="3"/>
  </si>
  <si>
    <t>蘭越町</t>
    <rPh sb="0" eb="3">
      <t>ランコシチョウ</t>
    </rPh>
    <phoneticPr fontId="3"/>
  </si>
  <si>
    <t>15130</t>
    <phoneticPr fontId="3"/>
  </si>
  <si>
    <t>目名</t>
    <rPh sb="0" eb="2">
      <t>メナ</t>
    </rPh>
    <phoneticPr fontId="3"/>
  </si>
  <si>
    <t>廃止→蘭越(15120)へ統合</t>
    <rPh sb="0" eb="2">
      <t>ハイシ</t>
    </rPh>
    <rPh sb="3" eb="5">
      <t>ランコシ</t>
    </rPh>
    <rPh sb="13" eb="15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</si>
  <si>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</si>
  <si>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</si>
  <si>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古部</t>
    <rPh sb="0" eb="2">
      <t>フルベ</t>
    </rPh>
    <phoneticPr fontId="3"/>
  </si>
  <si>
    <t>廃止→椴法華(17320)へ統合</t>
    <rPh sb="0" eb="2">
      <t>ハイシ</t>
    </rPh>
    <rPh sb="3" eb="6">
      <t>トドホッケ</t>
    </rPh>
    <rPh sb="14" eb="16">
      <t>トウゴウ</t>
    </rPh>
    <phoneticPr fontId="3"/>
  </si>
  <si>
    <t>日経620部（2024年6月1日～）</t>
    <rPh sb="0" eb="2">
      <t>ニッケイ</t>
    </rPh>
    <rPh sb="5" eb="6">
      <t>ブ</t>
    </rPh>
    <phoneticPr fontId="17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</si>
  <si>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</si>
  <si>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寿都町</t>
    <rPh sb="0" eb="2">
      <t>スッツ</t>
    </rPh>
    <rPh sb="2" eb="3">
      <t>チョウ</t>
    </rPh>
    <phoneticPr fontId="3"/>
  </si>
  <si>
    <t>15553</t>
    <phoneticPr fontId="3"/>
  </si>
  <si>
    <t>廃止→南歌棄(15552)へ統合</t>
    <rPh sb="0" eb="2">
      <t>ハイシ</t>
    </rPh>
    <rPh sb="3" eb="6">
      <t>ミナミウタスツ</t>
    </rPh>
    <rPh sb="14" eb="16">
      <t>トウゴウ</t>
    </rPh>
    <phoneticPr fontId="3"/>
  </si>
  <si>
    <t>歌棄</t>
    <rPh sb="0" eb="2">
      <t>ウタスツ</t>
    </rPh>
    <phoneticPr fontId="3"/>
  </si>
  <si>
    <t>43030</t>
    <phoneticPr fontId="3"/>
  </si>
  <si>
    <t>大手町</t>
    <rPh sb="0" eb="3">
      <t>オオテマチ</t>
    </rPh>
    <phoneticPr fontId="3"/>
  </si>
  <si>
    <t>廃止→末広(43020)・新川(43050)へ分割統合</t>
    <rPh sb="0" eb="2">
      <t>ハイシ</t>
    </rPh>
    <rPh sb="3" eb="5">
      <t>スエヒロ</t>
    </rPh>
    <rPh sb="13" eb="15">
      <t>シンカワ</t>
    </rPh>
    <rPh sb="23" eb="25">
      <t>ブンカツ</t>
    </rPh>
    <rPh sb="25" eb="27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</si>
  <si>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</si>
  <si>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白老町</t>
    <rPh sb="0" eb="3">
      <t>シラオイチョウ</t>
    </rPh>
    <phoneticPr fontId="3"/>
  </si>
  <si>
    <t>虎杖浜</t>
    <rPh sb="0" eb="3">
      <t>コジョウハマ</t>
    </rPh>
    <phoneticPr fontId="3"/>
  </si>
  <si>
    <t>50210</t>
    <phoneticPr fontId="3"/>
  </si>
  <si>
    <t>廃止→萩野(50190)へ統合</t>
    <rPh sb="0" eb="2">
      <t>ハイシ</t>
    </rPh>
    <rPh sb="3" eb="5">
      <t>ハギノ</t>
    </rPh>
    <rPh sb="13" eb="15">
      <t>トウゴウ</t>
    </rPh>
    <phoneticPr fontId="3"/>
  </si>
  <si>
    <t>17360</t>
    <phoneticPr fontId="3"/>
  </si>
  <si>
    <t>砂川市</t>
    <rPh sb="0" eb="3">
      <t>スナガワシ</t>
    </rPh>
    <phoneticPr fontId="3"/>
  </si>
  <si>
    <t>16160</t>
    <phoneticPr fontId="3"/>
  </si>
  <si>
    <t>砂川南部</t>
    <rPh sb="0" eb="2">
      <t>スナガワ</t>
    </rPh>
    <rPh sb="2" eb="4">
      <t>ナンブ</t>
    </rPh>
    <phoneticPr fontId="3"/>
  </si>
  <si>
    <t>小平町</t>
    <rPh sb="0" eb="2">
      <t>コダイラ</t>
    </rPh>
    <rPh sb="2" eb="3">
      <t>チョウ</t>
    </rPh>
    <phoneticPr fontId="3"/>
  </si>
  <si>
    <t>16610</t>
    <phoneticPr fontId="3"/>
  </si>
  <si>
    <t>小平</t>
    <rPh sb="0" eb="2">
      <t>オビラ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</si>
  <si>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</si>
  <si>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</si>
  <si>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</si>
  <si>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廃止→留萌(16550)へ統合</t>
    <rPh sb="0" eb="2">
      <t>ハイシ</t>
    </rPh>
    <rPh sb="3" eb="5">
      <t>ルモイ</t>
    </rPh>
    <rPh sb="13" eb="15">
      <t>トウゴウ</t>
    </rPh>
    <phoneticPr fontId="3"/>
  </si>
  <si>
    <t>廃止→砂川(16170)へ統合</t>
    <rPh sb="0" eb="2">
      <t>ハイシ</t>
    </rPh>
    <rPh sb="3" eb="5">
      <t>スナガワ</t>
    </rPh>
    <rPh sb="13" eb="15">
      <t>トウゴウ</t>
    </rPh>
    <phoneticPr fontId="3"/>
  </si>
  <si>
    <t>名称変更</t>
    <rPh sb="0" eb="2">
      <t>メイショウ</t>
    </rPh>
    <rPh sb="2" eb="4">
      <t>ヘンコウ</t>
    </rPh>
    <phoneticPr fontId="3"/>
  </si>
  <si>
    <t>16170</t>
    <phoneticPr fontId="3"/>
  </si>
  <si>
    <t>砂川北部</t>
    <rPh sb="0" eb="4">
      <t>スナガワホクブ</t>
    </rPh>
    <phoneticPr fontId="3"/>
  </si>
  <si>
    <t>砂川</t>
    <rPh sb="0" eb="2">
      <t>スナガワ</t>
    </rPh>
    <phoneticPr fontId="3"/>
  </si>
  <si>
    <t>17200</t>
    <phoneticPr fontId="3"/>
  </si>
  <si>
    <t>赤神</t>
    <rPh sb="0" eb="1">
      <t>アカ</t>
    </rPh>
    <rPh sb="1" eb="2">
      <t>カミ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</si>
  <si>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</si>
  <si>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</si>
  <si>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</si>
  <si>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</si>
  <si>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</si>
  <si>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</si>
  <si>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</si>
  <si>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</si>
  <si>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</si>
  <si>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</si>
  <si>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</si>
  <si>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</si>
  <si>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</si>
  <si>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</si>
  <si>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</si>
  <si>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</si>
  <si>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</si>
  <si>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</si>
  <si>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</si>
  <si>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</si>
  <si>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</si>
  <si>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</si>
  <si>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</si>
  <si>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</si>
  <si>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</si>
  <si>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</si>
  <si>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</si>
  <si>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</si>
  <si>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</si>
  <si>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</si>
  <si>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</si>
  <si>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日経990部（2024年12月1日～）</t>
    <rPh sb="0" eb="2">
      <t>ニッケイ</t>
    </rPh>
    <rPh sb="5" eb="6">
      <t>ブ</t>
    </rPh>
    <rPh sb="11" eb="12">
      <t>ネン</t>
    </rPh>
    <rPh sb="14" eb="15">
      <t>ガツ</t>
    </rPh>
    <rPh sb="16" eb="17">
      <t>ヒ</t>
    </rPh>
    <phoneticPr fontId="17"/>
  </si>
  <si>
    <t>日経1,280部（2024年12月1日～）</t>
    <phoneticPr fontId="17"/>
  </si>
  <si>
    <t>日経590部（2023年12月1日～）</t>
    <rPh sb="0" eb="2">
      <t>ニッケイ</t>
    </rPh>
    <rPh sb="5" eb="6">
      <t>ブ</t>
    </rPh>
    <phoneticPr fontId="17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</si>
  <si>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</si>
  <si>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</si>
  <si>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2024年12月1日(改)</t>
    <rPh sb="4" eb="5">
      <t>ネン</t>
    </rPh>
    <rPh sb="7" eb="8">
      <t>ガツ</t>
    </rPh>
    <rPh sb="9" eb="10">
      <t>ニチ</t>
    </rPh>
    <rPh sb="11" eb="12">
      <t>カイ</t>
    </rPh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</si>
  <si>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</si>
  <si>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</si>
  <si>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</si>
  <si>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</si>
  <si>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</si>
  <si>
    <t>（廃店 鬼脇へ統合）</t>
    <rPh sb="4" eb="5">
      <t>オニ</t>
    </rPh>
    <rPh sb="5" eb="6">
      <t>ワキ</t>
    </rPh>
    <phoneticPr fontId="5"/>
  </si>
  <si>
    <t>利尻富士町</t>
    <rPh sb="0" eb="5">
      <t>リシリフジチョウ</t>
    </rPh>
    <phoneticPr fontId="3"/>
  </si>
  <si>
    <t>30270</t>
    <phoneticPr fontId="3"/>
  </si>
  <si>
    <t>鴛泊</t>
    <rPh sb="0" eb="2">
      <t>オシドマリ</t>
    </rPh>
    <phoneticPr fontId="3"/>
  </si>
  <si>
    <t>廃止→鬼脇(30280)へ統合(郵送化のため折込はできません)</t>
    <rPh sb="0" eb="2">
      <t>ハイシ</t>
    </rPh>
    <rPh sb="3" eb="4">
      <t>オニ</t>
    </rPh>
    <rPh sb="4" eb="5">
      <t>ワキ</t>
    </rPh>
    <rPh sb="13" eb="15">
      <t>トウゴウ</t>
    </rPh>
    <rPh sb="16" eb="18">
      <t>ユウソウ</t>
    </rPh>
    <rPh sb="18" eb="19">
      <t>カ</t>
    </rPh>
    <rPh sb="22" eb="24">
      <t>オリコミ</t>
    </rPh>
    <phoneticPr fontId="3"/>
  </si>
  <si>
    <t>（廃店 乙部へ統合）</t>
    <rPh sb="4" eb="6">
      <t>オトベ</t>
    </rPh>
    <phoneticPr fontId="3"/>
  </si>
  <si>
    <t>厚沢部町</t>
    <rPh sb="0" eb="3">
      <t>アッサブ</t>
    </rPh>
    <rPh sb="3" eb="4">
      <t>チョウ</t>
    </rPh>
    <phoneticPr fontId="3"/>
  </si>
  <si>
    <t>17530</t>
    <phoneticPr fontId="3"/>
  </si>
  <si>
    <t>鶉町</t>
    <rPh sb="0" eb="2">
      <t>ウズラマチ</t>
    </rPh>
    <phoneticPr fontId="3"/>
  </si>
  <si>
    <t>廃止→乙部(17550)へ統合</t>
    <rPh sb="0" eb="2">
      <t>ハイシ</t>
    </rPh>
    <rPh sb="3" eb="5">
      <t>オトベ</t>
    </rPh>
    <rPh sb="13" eb="15">
      <t>トウゴウ</t>
    </rPh>
    <phoneticPr fontId="3"/>
  </si>
  <si>
    <t>2025年3月1日(改)</t>
    <rPh sb="4" eb="5">
      <t>ネン</t>
    </rPh>
    <rPh sb="6" eb="7">
      <t>ガツ</t>
    </rPh>
    <rPh sb="8" eb="9">
      <t>ニチ</t>
    </rPh>
    <rPh sb="10" eb="11">
      <t>カイ</t>
    </rPh>
    <phoneticPr fontId="3"/>
  </si>
  <si>
    <t>376</t>
    <phoneticPr fontId="5"/>
  </si>
  <si>
    <t>2025年4月1日(改)</t>
    <rPh sb="4" eb="5">
      <t>ネン</t>
    </rPh>
    <rPh sb="6" eb="7">
      <t>ガツ</t>
    </rPh>
    <rPh sb="8" eb="9">
      <t>ニチ</t>
    </rPh>
    <rPh sb="10" eb="11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</si>
</sst>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  <numFmt numFmtId="190" formatCode="yyyy&quot;年&quot;m&quot;月&quot;d&quot;日&quot;\(&quot;改&quot;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hair">
        <color indexed="64"/>
      </right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27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0" fontId="9" fillId="0" borderId="87" xfId="2" applyFont="1" applyBorder="1" applyAlignment="1">
      <alignment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09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0" xfId="2" applyFont="1" applyBorder="1" applyAlignment="1">
      <alignment vertical="center"/>
    </xf>
    <xf numFmtId="38" fontId="2" fillId="0" borderId="212" xfId="2" applyNumberFormat="1" applyFont="1" applyBorder="1" applyAlignment="1">
      <alignment vertical="center"/>
    </xf>
    <xf numFmtId="0" fontId="16" fillId="0" borderId="213" xfId="2" applyFont="1" applyBorder="1" applyAlignment="1">
      <alignment vertical="center"/>
    </xf>
    <xf numFmtId="38" fontId="2" fillId="0" borderId="216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38" fontId="33" fillId="0" borderId="27" xfId="3" applyFont="1" applyFill="1" applyBorder="1" applyAlignment="1" applyProtection="1">
      <alignment horizontal="right" vertical="center" shrinkToFit="1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38" fontId="2" fillId="0" borderId="58" xfId="4" applyFont="1" applyBorder="1" applyAlignment="1" applyProtection="1">
      <alignment horizontal="right" vertical="center" shrinkToFit="1"/>
      <protection locked="0"/>
    </xf>
    <xf numFmtId="38" fontId="2" fillId="0" borderId="216" xfId="4" applyFont="1" applyBorder="1" applyAlignment="1" applyProtection="1">
      <alignment horizontal="right" vertical="center" shrinkToFit="1"/>
      <protection locked="0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8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40" xfId="2" applyBorder="1" applyAlignment="1">
      <alignment horizontal="center" vertical="center"/>
    </xf>
    <xf numFmtId="0" fontId="21" fillId="0" borderId="241" xfId="1" quotePrefix="1" applyFont="1" applyBorder="1" applyAlignment="1" applyProtection="1">
      <alignment vertical="center"/>
    </xf>
    <xf numFmtId="181" fontId="22" fillId="0" borderId="241" xfId="2" applyNumberFormat="1" applyFont="1" applyBorder="1" applyAlignment="1">
      <alignment vertical="center"/>
    </xf>
    <xf numFmtId="0" fontId="22" fillId="0" borderId="241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2" xfId="2" applyNumberFormat="1" applyFont="1" applyBorder="1" applyAlignment="1">
      <alignment horizontal="center" vertical="center"/>
    </xf>
    <xf numFmtId="0" fontId="1" fillId="0" borderId="241" xfId="2" applyBorder="1" applyAlignment="1">
      <alignment vertical="center"/>
    </xf>
    <xf numFmtId="0" fontId="1" fillId="0" borderId="243" xfId="2" applyBorder="1" applyAlignment="1">
      <alignment horizontal="center" vertical="center"/>
    </xf>
    <xf numFmtId="0" fontId="24" fillId="0" borderId="242" xfId="2" applyFont="1" applyBorder="1" applyAlignment="1">
      <alignment vertical="center"/>
    </xf>
    <xf numFmtId="0" fontId="1" fillId="0" borderId="241" xfId="2" applyBorder="1" applyAlignment="1">
      <alignment vertical="center" shrinkToFit="1"/>
    </xf>
    <xf numFmtId="0" fontId="22" fillId="0" borderId="244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0" fontId="1" fillId="0" borderId="38" xfId="2" applyBorder="1" applyAlignment="1">
      <alignment vertical="center" shrinkToFit="1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0" fontId="13" fillId="2" borderId="13" xfId="1" applyFont="1" applyFill="1" applyBorder="1" applyAlignment="1" applyProtection="1">
      <alignment horizontal="left"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2" borderId="13" xfId="2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9" fontId="2" fillId="9" borderId="13" xfId="3" applyNumberFormat="1" applyFont="1" applyFill="1" applyBorder="1" applyAlignment="1">
      <alignment vertical="center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1" xfId="2" applyBorder="1" applyAlignment="1">
      <alignment vertical="center"/>
    </xf>
    <xf numFmtId="0" fontId="2" fillId="0" borderId="214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5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34" fillId="0" borderId="80" xfId="2" applyFont="1" applyBorder="1" applyAlignment="1">
      <alignment horizontal="center" vertical="center"/>
    </xf>
    <xf numFmtId="0" fontId="34" fillId="0" borderId="91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2" xfId="2" applyFont="1" applyBorder="1" applyAlignment="1">
      <alignment horizontal="center" vertical="center" shrinkToFit="1"/>
    </xf>
    <xf numFmtId="0" fontId="32" fillId="0" borderId="53" xfId="2" applyFont="1" applyBorder="1" applyAlignment="1">
      <alignment horizontal="center" vertical="center" shrinkToFit="1"/>
    </xf>
    <xf numFmtId="0" fontId="32" fillId="0" borderId="119" xfId="2" applyFont="1" applyBorder="1" applyAlignment="1">
      <alignment horizontal="center" vertical="center" shrinkToFit="1"/>
    </xf>
    <xf numFmtId="0" fontId="1" fillId="0" borderId="180" xfId="2" applyBorder="1" applyAlignment="1">
      <alignment horizontal="center" vertical="center" shrinkToFit="1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80" xfId="2" applyFont="1" applyBorder="1" applyAlignment="1">
      <alignment horizontal="center" vertical="center" shrinkToFit="1"/>
    </xf>
    <xf numFmtId="0" fontId="1" fillId="0" borderId="91" xfId="2" applyBorder="1" applyAlignment="1">
      <alignment horizontal="center" vertical="center"/>
    </xf>
    <xf numFmtId="0" fontId="1" fillId="0" borderId="50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" fillId="0" borderId="118" xfId="2" applyBorder="1" applyAlignment="1">
      <alignment vertical="center"/>
    </xf>
    <xf numFmtId="0" fontId="1" fillId="0" borderId="91" xfId="2" applyBorder="1" applyAlignment="1">
      <alignment vertical="center"/>
    </xf>
    <xf numFmtId="0" fontId="1" fillId="0" borderId="94" xfId="2" applyBorder="1" applyAlignment="1">
      <alignment horizontal="center" vertical="center"/>
    </xf>
    <xf numFmtId="0" fontId="1" fillId="0" borderId="53" xfId="2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1" fillId="0" borderId="118" xfId="2" applyBorder="1" applyAlignment="1">
      <alignment horizontal="center" vertical="center"/>
    </xf>
    <xf numFmtId="0" fontId="1" fillId="4" borderId="50" xfId="2" applyFill="1" applyBorder="1" applyAlignment="1">
      <alignment horizontal="center" vertical="center" shrinkToFit="1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61" xfId="2" applyFont="1" applyBorder="1" applyAlignment="1">
      <alignment horizontal="center" vertical="center"/>
    </xf>
    <xf numFmtId="0" fontId="29" fillId="0" borderId="77" xfId="2" applyFont="1" applyBorder="1" applyAlignment="1">
      <alignment horizontal="center" vertical="center"/>
    </xf>
    <xf numFmtId="0" fontId="29" fillId="0" borderId="225" xfId="2" applyFont="1" applyBorder="1" applyAlignment="1">
      <alignment horizontal="center" vertical="center"/>
    </xf>
    <xf numFmtId="0" fontId="29" fillId="0" borderId="223" xfId="2" applyFont="1" applyBorder="1" applyAlignment="1">
      <alignment horizontal="center" vertical="center"/>
    </xf>
    <xf numFmtId="0" fontId="29" fillId="0" borderId="224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86" xfId="2" applyFont="1" applyBorder="1" applyAlignment="1">
      <alignment horizontal="center" vertical="center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24" fillId="0" borderId="82" xfId="2" applyFont="1" applyBorder="1" applyAlignment="1">
      <alignment horizontal="center"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0" fontId="24" fillId="0" borderId="45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0" fontId="24" fillId="0" borderId="119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38" fillId="0" borderId="92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29" xfId="3" applyFont="1" applyFill="1" applyBorder="1" applyAlignment="1" applyProtection="1">
      <alignment horizontal="center"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0" fontId="1" fillId="6" borderId="0" xfId="2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16" fillId="6" borderId="0" xfId="2" applyFont="1" applyFill="1" applyAlignment="1">
      <alignment horizontal="center"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29" fillId="0" borderId="222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6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6" xfId="2" applyNumberFormat="1" applyFont="1" applyBorder="1" applyAlignment="1" applyProtection="1">
      <alignment vertical="center"/>
      <protection locked="0"/>
    </xf>
    <xf numFmtId="0" fontId="7" fillId="5" borderId="226" xfId="2" applyFont="1" applyFill="1" applyBorder="1" applyAlignment="1" applyProtection="1">
      <alignment vertical="center"/>
      <protection locked="0"/>
    </xf>
    <xf numFmtId="0" fontId="7" fillId="5" borderId="227" xfId="2" applyFont="1" applyFill="1" applyBorder="1" applyAlignment="1" applyProtection="1">
      <alignment vertical="center"/>
      <protection locked="0"/>
    </xf>
    <xf numFmtId="38" fontId="7" fillId="5" borderId="228" xfId="2" applyNumberFormat="1" applyFont="1" applyFill="1" applyBorder="1" applyAlignment="1" applyProtection="1">
      <alignment vertical="center"/>
      <protection locked="0"/>
    </xf>
    <xf numFmtId="38" fontId="7" fillId="5" borderId="227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197" xfId="2" applyFont="1" applyFill="1" applyBorder="1" applyAlignment="1">
      <alignment horizontal="center" vertical="center" shrinkToFit="1"/>
    </xf>
    <xf numFmtId="0" fontId="49" fillId="7" borderId="219" xfId="2" applyFont="1" applyFill="1" applyBorder="1" applyAlignment="1">
      <alignment horizontal="center" vertical="center" shrinkToFit="1"/>
    </xf>
    <xf numFmtId="0" fontId="49" fillId="7" borderId="220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24" fillId="0" borderId="50" xfId="2" applyFont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0" fontId="49" fillId="7" borderId="195" xfId="2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7" xfId="2" applyFont="1" applyFill="1" applyBorder="1" applyAlignment="1">
      <alignment horizontal="center"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31" fontId="16" fillId="0" borderId="0" xfId="2" applyNumberFormat="1" applyFont="1" applyAlignment="1">
      <alignment vertical="center" shrinkToFit="1"/>
    </xf>
    <xf numFmtId="0" fontId="1" fillId="8" borderId="92" xfId="2" applyFill="1" applyBorder="1" applyAlignment="1">
      <alignment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29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0" fontId="33" fillId="8" borderId="41" xfId="3" applyNumberFormat="1" applyFont="1" applyFill="1" applyBorder="1" applyAlignment="1">
      <alignment horizontal="center" vertical="center" shrinkToFit="1"/>
    </xf>
    <xf numFmtId="0" fontId="33" fillId="8" borderId="116" xfId="3" applyNumberFormat="1" applyFont="1" applyFill="1" applyBorder="1" applyAlignment="1">
      <alignment horizontal="center" vertical="center" shrinkToFit="1"/>
    </xf>
    <xf numFmtId="38" fontId="41" fillId="4" borderId="50" xfId="3" applyFont="1" applyFill="1" applyBorder="1" applyAlignment="1" applyProtection="1">
      <alignment horizontal="center" vertical="center" shrinkToFit="1"/>
    </xf>
    <xf numFmtId="38" fontId="41" fillId="4" borderId="117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0" fontId="1" fillId="8" borderId="92" xfId="2" applyFill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29" xfId="3" applyFont="1" applyFill="1" applyBorder="1" applyAlignment="1" applyProtection="1">
      <alignment horizontal="center" vertical="center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0" fontId="24" fillId="4" borderId="92" xfId="2" applyFont="1" applyFill="1" applyBorder="1" applyAlignment="1">
      <alignment vertical="center" shrinkToFit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38" fontId="41" fillId="8" borderId="87" xfId="3" applyFont="1" applyFill="1" applyBorder="1" applyAlignment="1">
      <alignment horizontal="center" vertical="center"/>
    </xf>
    <xf numFmtId="38" fontId="41" fillId="8" borderId="221" xfId="3" applyFont="1" applyFill="1" applyBorder="1" applyAlignment="1">
      <alignment horizontal="center" vertical="center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39" fillId="0" borderId="78" xfId="2" applyFont="1" applyBorder="1" applyAlignment="1">
      <alignment horizontal="center"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39" xfId="3" applyFont="1" applyFill="1" applyBorder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21" xfId="3" applyFont="1" applyFill="1" applyBorder="1" applyAlignment="1">
      <alignment horizontal="center" vertical="center" shrinkToFit="1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39" fillId="8" borderId="88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29" xfId="3" applyFont="1" applyFill="1" applyBorder="1" applyAlignment="1" applyProtection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4" borderId="120" xfId="2" applyFont="1" applyFill="1" applyBorder="1" applyAlignment="1">
      <alignment horizontal="center"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39" fillId="4" borderId="88" xfId="2" applyFont="1" applyFill="1" applyBorder="1" applyAlignment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0" borderId="41" xfId="2" applyFont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38" fontId="33" fillId="8" borderId="221" xfId="3" applyFont="1" applyFill="1" applyBorder="1" applyAlignment="1">
      <alignment horizontal="center" vertical="center" shrinkToFit="1"/>
    </xf>
    <xf numFmtId="0" fontId="49" fillId="7" borderId="235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39" fillId="0" borderId="45" xfId="2" applyFont="1" applyBorder="1" applyAlignment="1">
      <alignment horizontal="center" vertical="center" shrinkToFit="1"/>
    </xf>
    <xf numFmtId="0" fontId="39" fillId="0" borderId="123" xfId="2" applyFont="1" applyBorder="1" applyAlignment="1">
      <alignment horizontal="center"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8" fillId="0" borderId="50" xfId="2" applyFont="1" applyBorder="1" applyAlignment="1">
      <alignment vertical="center" shrinkToFit="1"/>
    </xf>
    <xf numFmtId="0" fontId="38" fillId="8" borderId="50" xfId="2" applyFont="1" applyFill="1" applyBorder="1" applyAlignment="1">
      <alignment vertical="center" shrinkToFit="1"/>
    </xf>
    <xf numFmtId="0" fontId="38" fillId="0" borderId="68" xfId="2" applyFont="1" applyBorder="1" applyAlignment="1">
      <alignment vertical="center" shrinkToFit="1"/>
    </xf>
    <xf numFmtId="0" fontId="49" fillId="7" borderId="97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1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24" fillId="6" borderId="78" xfId="2" applyFont="1" applyFill="1" applyBorder="1" applyAlignment="1">
      <alignment horizontal="center" vertical="center" shrinkToFit="1"/>
    </xf>
    <xf numFmtId="0" fontId="24" fillId="6" borderId="231" xfId="2" applyFont="1" applyFill="1" applyBorder="1" applyAlignment="1">
      <alignment horizontal="center" vertical="center" shrinkToFit="1"/>
    </xf>
    <xf numFmtId="0" fontId="24" fillId="6" borderId="232" xfId="2" applyFont="1" applyFill="1" applyBorder="1" applyAlignment="1">
      <alignment horizontal="center" vertical="center" shrinkToFit="1"/>
    </xf>
    <xf numFmtId="0" fontId="24" fillId="6" borderId="230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3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6" xfId="2" applyFont="1" applyFill="1" applyBorder="1" applyAlignment="1">
      <alignment horizontal="center" vertical="center"/>
    </xf>
    <xf numFmtId="0" fontId="49" fillId="7" borderId="237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39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  <xf numFmtId="190" fontId="6" fillId="9" borderId="1" xfId="2" applyNumberFormat="1" applyFont="1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>
      <selection activeCell="J15" sqref="J15"/>
    </sheetView>
  </sheetViews>
  <sheetFormatPr defaultColWidth="8.09765625" defaultRowHeight="14.4"/>
  <cols>
    <col min="1" max="1" width="1.69921875" style="3" customWidth="1"/>
    <col min="2" max="2" width="4.69921875" style="3" customWidth="1"/>
    <col min="3" max="3" width="14.19921875" style="3" customWidth="1"/>
    <col min="4" max="4" width="10.09765625" style="51" customWidth="1"/>
    <col min="5" max="6" width="7.19921875" style="51" customWidth="1"/>
    <col min="7" max="7" width="3.09765625" style="51" bestFit="1" customWidth="1"/>
    <col min="8" max="9" width="4.8984375" style="51" customWidth="1"/>
    <col min="10" max="10" width="20.59765625" style="51" bestFit="1" customWidth="1"/>
    <col min="11" max="13" width="11" style="51" customWidth="1"/>
    <col min="14" max="14" width="8.3984375" style="51" bestFit="1" customWidth="1"/>
    <col min="15" max="15" width="8.3984375" style="3" bestFit="1" customWidth="1"/>
    <col min="16" max="16" width="2" style="3" customWidth="1"/>
    <col min="17" max="17" width="19.19921875" style="3" customWidth="1"/>
    <col min="18" max="18" width="1.69921875" style="3" customWidth="1"/>
    <col min="19" max="16384" width="8.097656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10" t="s">
        <v>1</v>
      </c>
      <c r="D2" s="510"/>
      <c r="E2" s="510"/>
      <c r="F2" s="510"/>
      <c r="G2" s="510"/>
      <c r="H2" s="5" t="s">
        <v>2</v>
      </c>
      <c r="I2" s="6" t="s">
        <v>1793</v>
      </c>
      <c r="J2" s="1026">
        <v>45748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11" t="s">
        <v>6</v>
      </c>
      <c r="Q3" s="511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12" t="str">
        <f>IF(ISERROR(E5),"日付は正しく入れてください！","")</f>
        <v/>
      </c>
      <c r="F4" s="513"/>
      <c r="G4" s="513"/>
      <c r="H4" s="513"/>
      <c r="I4" s="513"/>
      <c r="J4" s="2"/>
      <c r="K4" s="12"/>
      <c r="L4" s="514"/>
      <c r="M4" s="515"/>
      <c r="N4" s="515"/>
      <c r="O4" s="516"/>
      <c r="P4" s="517"/>
      <c r="Q4" s="518"/>
      <c r="R4" s="1"/>
    </row>
    <row r="5" spans="1:18" ht="22.5" customHeight="1" thickTop="1" thickBot="1">
      <c r="A5" s="1"/>
      <c r="B5" s="1"/>
      <c r="C5" s="13" t="s">
        <v>8</v>
      </c>
      <c r="D5" s="14"/>
      <c r="E5" s="530" t="str">
        <f>IF(OR(D4="",D5=""),"",DATE(D4,MONTH(D5),DAY(D5)))</f>
        <v/>
      </c>
      <c r="F5" s="531"/>
      <c r="G5" s="531"/>
      <c r="H5" s="531"/>
      <c r="I5" s="531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32"/>
      <c r="E6" s="533"/>
      <c r="F6" s="533"/>
      <c r="G6" s="533"/>
      <c r="H6" s="533"/>
      <c r="I6" s="533"/>
      <c r="J6" s="533"/>
      <c r="K6" s="534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4"/>
      <c r="E7" s="515"/>
      <c r="F7" s="516"/>
      <c r="G7" s="2"/>
      <c r="H7" s="2"/>
      <c r="I7" s="1"/>
      <c r="J7" s="1" t="s">
        <v>1792</v>
      </c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35"/>
      <c r="E8" s="536"/>
      <c r="F8" s="537"/>
      <c r="G8" s="15"/>
      <c r="H8" s="1" t="s">
        <v>12</v>
      </c>
      <c r="I8" s="1"/>
      <c r="J8" s="16"/>
      <c r="K8" s="18" t="s">
        <v>13</v>
      </c>
      <c r="L8" s="386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38"/>
      <c r="E9" s="539"/>
      <c r="F9" s="540"/>
      <c r="G9" s="2"/>
      <c r="H9" s="2"/>
      <c r="I9" s="1"/>
      <c r="J9" s="1"/>
      <c r="K9" s="387" t="s">
        <v>15</v>
      </c>
      <c r="L9" s="523" t="s">
        <v>16</v>
      </c>
      <c r="M9" s="524"/>
      <c r="N9" s="524"/>
      <c r="O9" s="524"/>
      <c r="P9" s="525"/>
      <c r="Q9" s="388">
        <f>SUM(J14,R9,L16)</f>
        <v>0</v>
      </c>
      <c r="R9" s="495">
        <f>SUM('2.千歳・苫小牧・室蘭・日高地区'!G11:G18)</f>
        <v>0</v>
      </c>
    </row>
    <row r="10" spans="1:18" ht="22.5" customHeight="1" thickTop="1" thickBot="1">
      <c r="A10" s="1"/>
      <c r="B10" s="529" t="s">
        <v>17</v>
      </c>
      <c r="C10" s="529"/>
      <c r="D10" s="519"/>
      <c r="E10" s="520"/>
      <c r="F10" s="520"/>
      <c r="G10" s="521"/>
      <c r="H10" s="521"/>
      <c r="I10" s="522"/>
      <c r="J10" s="1"/>
      <c r="K10" s="389" t="s">
        <v>18</v>
      </c>
      <c r="L10" s="526" t="s">
        <v>19</v>
      </c>
      <c r="M10" s="527"/>
      <c r="N10" s="527"/>
      <c r="O10" s="527"/>
      <c r="P10" s="528"/>
      <c r="Q10" s="390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5" t="s">
        <v>24</v>
      </c>
      <c r="L13" s="405" t="s">
        <v>25</v>
      </c>
      <c r="M13" s="405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07" t="s">
        <v>30</v>
      </c>
      <c r="D14" s="507"/>
      <c r="E14" s="508" t="str">
        <f>IFERROR('1.札幌・江別・北広島・石狩市'!J2,"")</f>
        <v>2024年12月1日(改)</v>
      </c>
      <c r="F14" s="508"/>
      <c r="G14" s="22"/>
      <c r="H14" s="509">
        <f>IFERROR('1.札幌・江別・北広島・石狩市'!AH45,"")</f>
        <v>305490</v>
      </c>
      <c r="I14" s="509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05" t="s">
        <v>33</v>
      </c>
      <c r="D15" s="505"/>
      <c r="E15" s="503">
        <f>IFERROR('2.千歳・苫小牧・室蘭・日高地区'!J2,"")</f>
        <v>45658</v>
      </c>
      <c r="F15" s="503"/>
      <c r="G15" s="30"/>
      <c r="H15" s="506">
        <f>IFERROR('2.千歳・苫小牧・室蘭・日高地区'!AH45,"")</f>
        <v>78645</v>
      </c>
      <c r="I15" s="506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05" t="s">
        <v>35</v>
      </c>
      <c r="D16" s="505"/>
      <c r="E16" s="503">
        <f>IFERROR('3.小樽・岩内・倶知安地区'!J2,"")</f>
        <v>45658</v>
      </c>
      <c r="F16" s="503"/>
      <c r="G16" s="30"/>
      <c r="H16" s="506">
        <f>IFERROR('3.小樽・岩内・倶知安地区'!AH45,"")</f>
        <v>37765</v>
      </c>
      <c r="I16" s="506"/>
      <c r="J16" s="31">
        <f>IFERROR('3.小樽・岩内・倶知安地区'!G7,"")</f>
        <v>0</v>
      </c>
      <c r="K16" s="32" t="s">
        <v>31</v>
      </c>
      <c r="L16" s="384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02" t="s">
        <v>36</v>
      </c>
      <c r="D17" s="502"/>
      <c r="E17" s="503">
        <f>IFERROR('4.長万部・八雲・桧山地区'!J2,"")</f>
        <v>45717</v>
      </c>
      <c r="F17" s="503"/>
      <c r="G17" s="30"/>
      <c r="H17" s="506">
        <f>IFERROR('4.長万部・八雲・桧山地区'!AH45,"")</f>
        <v>11325</v>
      </c>
      <c r="I17" s="506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02" t="s">
        <v>38</v>
      </c>
      <c r="D18" s="502"/>
      <c r="E18" s="503" t="str">
        <f>IFERROR('5.函館・森・松前地区'!J2,"")</f>
        <v>2024年12月1日(改)</v>
      </c>
      <c r="F18" s="503"/>
      <c r="G18" s="30"/>
      <c r="H18" s="504">
        <f>IFERROR('5.函館・森・松前地区'!AH45,"")</f>
        <v>64065</v>
      </c>
      <c r="I18" s="504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02" t="s">
        <v>40</v>
      </c>
      <c r="D19" s="502"/>
      <c r="E19" s="503">
        <f>IFERROR('6.空知・深川・夕張・当別地区'!J2,"")</f>
        <v>45748</v>
      </c>
      <c r="F19" s="503"/>
      <c r="G19" s="30"/>
      <c r="H19" s="504">
        <f>IFERROR('6.空知・深川・夕張・当別地区'!AH45,"")</f>
        <v>61060</v>
      </c>
      <c r="I19" s="504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02" t="s">
        <v>42</v>
      </c>
      <c r="D20" s="502"/>
      <c r="E20" s="503">
        <f>IFERROR('7.旭川・富良野・名寄・士別地区'!J2,"")</f>
        <v>45748</v>
      </c>
      <c r="F20" s="503"/>
      <c r="G20" s="30"/>
      <c r="H20" s="504">
        <f>IFERROR('7.旭川・富良野・名寄・士別地区'!AH45,"")</f>
        <v>93460</v>
      </c>
      <c r="I20" s="504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02" t="s">
        <v>44</v>
      </c>
      <c r="D21" s="502"/>
      <c r="E21" s="503" t="str">
        <f>IFERROR('8.留萌・稚内・宗谷地区'!J2,"")</f>
        <v>2025年4月1日(改)</v>
      </c>
      <c r="F21" s="503"/>
      <c r="G21" s="30"/>
      <c r="H21" s="504">
        <f>IFERROR('8.留萌・稚内・宗谷地区'!AH45,"")</f>
        <v>17775</v>
      </c>
      <c r="I21" s="504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02" t="s">
        <v>45</v>
      </c>
      <c r="D22" s="502"/>
      <c r="E22" s="503">
        <f>IFERROR('9.北見・網走・紋別地区'!J2,"")</f>
        <v>45748</v>
      </c>
      <c r="F22" s="503"/>
      <c r="G22" s="30"/>
      <c r="H22" s="504">
        <f>IFERROR('9.北見・網走・紋別地区'!AH45,"")</f>
        <v>45710</v>
      </c>
      <c r="I22" s="504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02" t="s">
        <v>46</v>
      </c>
      <c r="D23" s="502"/>
      <c r="E23" s="503">
        <f>IFERROR('10.釧路・根室地区'!J2,"")</f>
        <v>45748</v>
      </c>
      <c r="F23" s="503"/>
      <c r="G23" s="30"/>
      <c r="H23" s="504">
        <f>IFERROR('10.釧路・根室地区'!AH45,"")</f>
        <v>56800</v>
      </c>
      <c r="I23" s="504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497" t="s">
        <v>47</v>
      </c>
      <c r="D24" s="497"/>
      <c r="E24" s="498">
        <f>IFERROR('11.帯広・十勝地区'!J2,"")</f>
        <v>45748</v>
      </c>
      <c r="F24" s="498"/>
      <c r="G24" s="41"/>
      <c r="H24" s="499">
        <f>IFERROR('11.帯広・十勝地区'!AH45,"")</f>
        <v>26405</v>
      </c>
      <c r="I24" s="499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00">
        <f>SUM(H14:H24)</f>
        <v>798500</v>
      </c>
      <c r="H25" s="500"/>
      <c r="I25" s="500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01"/>
      <c r="H26" s="501"/>
      <c r="I26" s="501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PM0Elu/1dkZmC5TvGAbPtIAPafpFaZYPBeW7LDrwFlCPp+SGmoETBPU0U7d6KHIYZ2x5zW1AzDfF1Aok7DTwQg==" saltValue="tQIR8gRdiNK1Sun8a0lBjw==" spinCount="100000" sheet="1" formatCells="0" autoFilter="0"/>
  <mergeCells count="49">
    <mergeCell ref="D10:I10"/>
    <mergeCell ref="L9:P9"/>
    <mergeCell ref="L10:P10"/>
    <mergeCell ref="B10:C10"/>
    <mergeCell ref="E5:I5"/>
    <mergeCell ref="D6:K6"/>
    <mergeCell ref="D7:F7"/>
    <mergeCell ref="D8:F8"/>
    <mergeCell ref="D9:F9"/>
    <mergeCell ref="C2:G2"/>
    <mergeCell ref="P3:Q3"/>
    <mergeCell ref="E4:I4"/>
    <mergeCell ref="L4:O4"/>
    <mergeCell ref="P4:Q4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G25:I25"/>
    <mergeCell ref="G26:I26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10.0976562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8</v>
      </c>
      <c r="B2" s="629"/>
      <c r="C2" s="630" t="s">
        <v>1202</v>
      </c>
      <c r="D2" s="631"/>
      <c r="E2" s="631"/>
      <c r="F2" s="631"/>
      <c r="G2" s="631"/>
      <c r="H2" s="153"/>
      <c r="I2" s="97"/>
      <c r="J2" s="802" t="s">
        <v>1794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5"/>
      <c r="M6" s="756"/>
      <c r="N6" s="756"/>
      <c r="O6" s="752" t="s">
        <v>339</v>
      </c>
      <c r="P6" s="754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12"/>
      <c r="M7" s="813"/>
      <c r="N7" s="814"/>
      <c r="O7" s="797">
        <f>SUM(G11:G15,G20:G33,P11:P25,Y11:Y16)</f>
        <v>0</v>
      </c>
      <c r="P7" s="799"/>
      <c r="Q7" s="156"/>
      <c r="R7" s="798">
        <f>SUM(AH13:AH14,AH20:AH26)</f>
        <v>0</v>
      </c>
      <c r="S7" s="798"/>
      <c r="T7" s="798"/>
      <c r="U7" s="799"/>
      <c r="V7" s="797">
        <f>COUNTIF(AH13:AH14,"&gt;0")+COUNTIF(AH20:AH26,"&gt;0")</f>
        <v>0</v>
      </c>
      <c r="W7" s="798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1203</v>
      </c>
      <c r="B9" s="119"/>
      <c r="C9" s="119"/>
      <c r="D9" s="119"/>
      <c r="E9" s="119"/>
      <c r="F9" s="194"/>
      <c r="G9" s="119"/>
      <c r="H9" s="119"/>
      <c r="I9" s="119"/>
      <c r="J9" s="119" t="s">
        <v>1204</v>
      </c>
      <c r="K9" s="119"/>
      <c r="L9" s="119"/>
      <c r="M9" s="119"/>
      <c r="N9" s="119"/>
      <c r="O9" s="194"/>
      <c r="P9" s="119"/>
      <c r="Q9" s="119"/>
      <c r="R9" s="119"/>
      <c r="S9" s="119" t="s">
        <v>1205</v>
      </c>
      <c r="T9" s="119"/>
      <c r="U9" s="119"/>
      <c r="V9" s="119"/>
      <c r="W9" s="119"/>
      <c r="X9" s="194"/>
      <c r="Y9" s="119"/>
      <c r="Z9" s="119"/>
      <c r="AA9" s="119"/>
      <c r="AB9" s="119" t="s">
        <v>1206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701" t="s">
        <v>344</v>
      </c>
      <c r="B10" s="678"/>
      <c r="C10" s="677" t="s">
        <v>4</v>
      </c>
      <c r="D10" s="678"/>
      <c r="E10" s="161" t="s">
        <v>115</v>
      </c>
      <c r="F10" s="164" t="s">
        <v>345</v>
      </c>
      <c r="G10" s="165" t="s">
        <v>117</v>
      </c>
      <c r="H10" s="134"/>
      <c r="I10" s="134"/>
      <c r="J10" s="701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 s="134"/>
      <c r="R10" s="134"/>
      <c r="S10" s="701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283"/>
      <c r="AA10" s="134"/>
      <c r="AB10" s="806" t="s">
        <v>655</v>
      </c>
      <c r="AC10" s="807"/>
      <c r="AD10" s="807"/>
      <c r="AE10" s="807"/>
      <c r="AF10" s="807"/>
      <c r="AG10" s="807"/>
      <c r="AH10" s="808"/>
      <c r="AI10" s="134"/>
      <c r="AJ10" s="134"/>
      <c r="AK10" s="119"/>
      <c r="AL10" s="134"/>
    </row>
    <row r="11" spans="1:38" ht="15.75" customHeight="1" thickBot="1">
      <c r="A11" s="672" t="s">
        <v>1207</v>
      </c>
      <c r="B11" s="652"/>
      <c r="C11" s="945">
        <v>16540</v>
      </c>
      <c r="D11" s="946"/>
      <c r="E11" s="135" t="s">
        <v>1208</v>
      </c>
      <c r="F11" s="793" t="s">
        <v>1209</v>
      </c>
      <c r="G11" s="794"/>
      <c r="H11" s="196"/>
      <c r="I11" s="196"/>
      <c r="J11" s="672" t="s">
        <v>1210</v>
      </c>
      <c r="K11" s="652"/>
      <c r="L11" s="657">
        <v>30160</v>
      </c>
      <c r="M11" s="676"/>
      <c r="N11" s="124" t="s">
        <v>1211</v>
      </c>
      <c r="O11" s="494">
        <v>20</v>
      </c>
      <c r="P11" s="236"/>
      <c r="Q11" s="196" t="s">
        <v>1212</v>
      </c>
      <c r="R11" s="196"/>
      <c r="S11" s="954" t="s">
        <v>1213</v>
      </c>
      <c r="T11" s="955"/>
      <c r="U11" s="912">
        <v>30090</v>
      </c>
      <c r="V11" s="913"/>
      <c r="W11" s="324" t="s">
        <v>1214</v>
      </c>
      <c r="X11" s="494">
        <v>710</v>
      </c>
      <c r="Y11" s="236"/>
      <c r="Z11" s="196" t="s">
        <v>1215</v>
      </c>
      <c r="AA11" s="134"/>
      <c r="AB11" s="809"/>
      <c r="AC11" s="810"/>
      <c r="AD11" s="810"/>
      <c r="AE11" s="810"/>
      <c r="AF11" s="810"/>
      <c r="AG11" s="810"/>
      <c r="AH11" s="811"/>
      <c r="AI11" s="134"/>
      <c r="AJ11" s="134"/>
      <c r="AK11" s="97"/>
      <c r="AL11" s="134"/>
    </row>
    <row r="12" spans="1:38" ht="15.75" customHeight="1" thickTop="1">
      <c r="A12" s="673"/>
      <c r="B12" s="654"/>
      <c r="C12" s="659">
        <v>16550</v>
      </c>
      <c r="D12" s="665"/>
      <c r="E12" s="128" t="s">
        <v>1216</v>
      </c>
      <c r="F12" s="197">
        <v>3600</v>
      </c>
      <c r="G12" s="169"/>
      <c r="H12" s="196" t="s">
        <v>1217</v>
      </c>
      <c r="I12" s="196"/>
      <c r="J12" s="673"/>
      <c r="K12" s="654"/>
      <c r="L12" s="659">
        <v>30170</v>
      </c>
      <c r="M12" s="665"/>
      <c r="N12" s="128" t="s">
        <v>1218</v>
      </c>
      <c r="O12" s="197">
        <v>55</v>
      </c>
      <c r="P12" s="169"/>
      <c r="Q12" s="196" t="s">
        <v>1219</v>
      </c>
      <c r="R12" s="196"/>
      <c r="S12" s="950" t="s">
        <v>1220</v>
      </c>
      <c r="T12" s="951"/>
      <c r="U12" s="938">
        <v>30045</v>
      </c>
      <c r="V12" s="939"/>
      <c r="W12" s="329" t="s">
        <v>1221</v>
      </c>
      <c r="X12" s="197">
        <v>35</v>
      </c>
      <c r="Y12" s="169"/>
      <c r="Z12" s="284" t="s">
        <v>1222</v>
      </c>
      <c r="AA12" s="134"/>
      <c r="AB12" s="648" t="s">
        <v>344</v>
      </c>
      <c r="AC12" s="943"/>
      <c r="AD12" s="650" t="s">
        <v>4</v>
      </c>
      <c r="AE12" s="649"/>
      <c r="AF12" s="286" t="s">
        <v>115</v>
      </c>
      <c r="AG12" s="220" t="s">
        <v>345</v>
      </c>
      <c r="AH12" s="221" t="s">
        <v>117</v>
      </c>
      <c r="AI12" s="134"/>
      <c r="AJ12" s="134"/>
      <c r="AK12" s="97"/>
      <c r="AL12" s="134"/>
    </row>
    <row r="13" spans="1:38" ht="15.75" customHeight="1">
      <c r="A13" s="766" t="s">
        <v>1223</v>
      </c>
      <c r="B13" s="767"/>
      <c r="C13" s="659">
        <v>16560</v>
      </c>
      <c r="D13" s="665"/>
      <c r="E13" s="128" t="s">
        <v>1224</v>
      </c>
      <c r="F13" s="197">
        <v>880</v>
      </c>
      <c r="G13" s="169"/>
      <c r="H13" s="196" t="s">
        <v>1225</v>
      </c>
      <c r="I13" s="196"/>
      <c r="J13" s="673"/>
      <c r="K13" s="654"/>
      <c r="L13" s="659">
        <v>30180</v>
      </c>
      <c r="M13" s="665"/>
      <c r="N13" s="128" t="s">
        <v>1226</v>
      </c>
      <c r="O13" s="197">
        <v>30</v>
      </c>
      <c r="P13" s="169"/>
      <c r="Q13" s="196" t="s">
        <v>1227</v>
      </c>
      <c r="R13" s="196"/>
      <c r="S13" s="952"/>
      <c r="T13" s="953"/>
      <c r="U13" s="938">
        <v>30070</v>
      </c>
      <c r="V13" s="939"/>
      <c r="W13" s="178" t="s">
        <v>1228</v>
      </c>
      <c r="X13" s="285">
        <v>335</v>
      </c>
      <c r="Y13" s="169"/>
      <c r="Z13" s="196" t="s">
        <v>1229</v>
      </c>
      <c r="AA13" s="134"/>
      <c r="AB13" s="651" t="s">
        <v>1230</v>
      </c>
      <c r="AC13" s="652"/>
      <c r="AD13" s="657">
        <v>16670</v>
      </c>
      <c r="AE13" s="676"/>
      <c r="AF13" s="448" t="s">
        <v>1231</v>
      </c>
      <c r="AG13" s="494">
        <v>50</v>
      </c>
      <c r="AH13" s="166"/>
      <c r="AI13" s="134" t="s">
        <v>1232</v>
      </c>
      <c r="AJ13" s="134"/>
      <c r="AK13" s="97"/>
      <c r="AL13" s="134"/>
    </row>
    <row r="14" spans="1:38" ht="15.75" customHeight="1" thickBot="1">
      <c r="A14" s="766" t="s">
        <v>1233</v>
      </c>
      <c r="B14" s="767"/>
      <c r="C14" s="707">
        <v>16610</v>
      </c>
      <c r="D14" s="940"/>
      <c r="E14" s="360" t="s">
        <v>1234</v>
      </c>
      <c r="F14" s="889" t="s">
        <v>1729</v>
      </c>
      <c r="G14" s="890"/>
      <c r="H14" s="196" t="s">
        <v>1235</v>
      </c>
      <c r="I14" s="196"/>
      <c r="J14" s="673"/>
      <c r="K14" s="654"/>
      <c r="L14" s="659">
        <v>30195</v>
      </c>
      <c r="M14" s="665"/>
      <c r="N14" s="198" t="s">
        <v>1236</v>
      </c>
      <c r="O14" s="197">
        <v>30</v>
      </c>
      <c r="P14" s="169"/>
      <c r="Q14" s="196" t="s">
        <v>1237</v>
      </c>
      <c r="R14" s="196"/>
      <c r="S14" s="766" t="s">
        <v>1238</v>
      </c>
      <c r="T14" s="767"/>
      <c r="U14" s="659">
        <v>30100</v>
      </c>
      <c r="V14" s="660"/>
      <c r="W14" s="128" t="s">
        <v>1239</v>
      </c>
      <c r="X14" s="197">
        <v>1175</v>
      </c>
      <c r="Y14" s="169"/>
      <c r="Z14" s="196" t="s">
        <v>1240</v>
      </c>
      <c r="AA14" s="134"/>
      <c r="AB14" s="655"/>
      <c r="AC14" s="656"/>
      <c r="AD14" s="663">
        <v>16660</v>
      </c>
      <c r="AE14" s="932"/>
      <c r="AF14" s="325" t="s">
        <v>1241</v>
      </c>
      <c r="AG14" s="222">
        <v>60</v>
      </c>
      <c r="AH14" s="199"/>
      <c r="AI14" s="134" t="s">
        <v>1242</v>
      </c>
      <c r="AJ14" s="134"/>
      <c r="AK14" s="97"/>
      <c r="AL14" s="134"/>
    </row>
    <row r="15" spans="1:38" ht="15.75" customHeight="1" thickTop="1">
      <c r="A15" s="686"/>
      <c r="B15" s="687"/>
      <c r="C15" s="689">
        <v>16620</v>
      </c>
      <c r="D15" s="706"/>
      <c r="E15" s="171" t="s">
        <v>1243</v>
      </c>
      <c r="F15" s="203">
        <v>235</v>
      </c>
      <c r="G15" s="173"/>
      <c r="H15" s="196" t="s">
        <v>1244</v>
      </c>
      <c r="I15" s="196"/>
      <c r="J15" s="673"/>
      <c r="K15" s="654"/>
      <c r="L15" s="666">
        <v>30200</v>
      </c>
      <c r="M15" s="667"/>
      <c r="N15" s="185" t="s">
        <v>1245</v>
      </c>
      <c r="O15" s="793" t="s">
        <v>1246</v>
      </c>
      <c r="P15" s="794"/>
      <c r="Q15" s="196"/>
      <c r="R15" s="196"/>
      <c r="S15" s="673"/>
      <c r="T15" s="654"/>
      <c r="U15" s="659">
        <v>30010</v>
      </c>
      <c r="V15" s="660"/>
      <c r="W15" s="128" t="s">
        <v>1247</v>
      </c>
      <c r="X15" s="197">
        <v>375</v>
      </c>
      <c r="Y15" s="169"/>
      <c r="Z15" s="196" t="s">
        <v>1248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73"/>
      <c r="K16" s="654"/>
      <c r="L16" s="659">
        <v>30202</v>
      </c>
      <c r="M16" s="665"/>
      <c r="N16" s="198" t="s">
        <v>1249</v>
      </c>
      <c r="O16" s="197">
        <v>15</v>
      </c>
      <c r="P16" s="168"/>
      <c r="Q16" s="196" t="s">
        <v>1250</v>
      </c>
      <c r="R16" s="134"/>
      <c r="S16" s="686"/>
      <c r="T16" s="687"/>
      <c r="U16" s="804">
        <v>30030</v>
      </c>
      <c r="V16" s="944"/>
      <c r="W16" s="252" t="s">
        <v>1251</v>
      </c>
      <c r="X16" s="941" t="s">
        <v>1651</v>
      </c>
      <c r="Y16" s="942"/>
      <c r="Z16" s="196" t="s">
        <v>1252</v>
      </c>
      <c r="AA16" s="134"/>
      <c r="AB16" s="119" t="s">
        <v>1253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73"/>
      <c r="K17" s="654"/>
      <c r="L17" s="659">
        <v>30210</v>
      </c>
      <c r="M17" s="665"/>
      <c r="N17" s="178" t="s">
        <v>1254</v>
      </c>
      <c r="O17" s="195">
        <v>95</v>
      </c>
      <c r="P17" s="168"/>
      <c r="Q17" s="134" t="s">
        <v>1255</v>
      </c>
      <c r="R17" s="134"/>
      <c r="AA17" s="134"/>
      <c r="AB17" s="806" t="s">
        <v>655</v>
      </c>
      <c r="AC17" s="807"/>
      <c r="AD17" s="807"/>
      <c r="AE17" s="807"/>
      <c r="AF17" s="807"/>
      <c r="AG17" s="807"/>
      <c r="AH17" s="808"/>
      <c r="AI17" s="134"/>
      <c r="AJ17" s="134"/>
      <c r="AK17" s="97"/>
      <c r="AL17" s="134"/>
    </row>
    <row r="18" spans="1:39" ht="15.75" customHeight="1" thickBot="1">
      <c r="A18" s="119" t="s">
        <v>1256</v>
      </c>
      <c r="B18" s="134"/>
      <c r="C18" s="134"/>
      <c r="D18" s="134"/>
      <c r="E18" s="119"/>
      <c r="F18" s="212"/>
      <c r="G18" s="205"/>
      <c r="H18" s="196"/>
      <c r="I18" s="202"/>
      <c r="J18" s="673"/>
      <c r="K18" s="654"/>
      <c r="L18" s="659">
        <v>30220</v>
      </c>
      <c r="M18" s="665"/>
      <c r="N18" s="128" t="s">
        <v>1257</v>
      </c>
      <c r="O18" s="197">
        <v>1560</v>
      </c>
      <c r="P18" s="169"/>
      <c r="Q18" s="134" t="s">
        <v>1258</v>
      </c>
      <c r="R18" s="134"/>
      <c r="AA18" s="134"/>
      <c r="AB18" s="809"/>
      <c r="AC18" s="810"/>
      <c r="AD18" s="810"/>
      <c r="AE18" s="810"/>
      <c r="AF18" s="810"/>
      <c r="AG18" s="810"/>
      <c r="AH18" s="811"/>
      <c r="AI18" s="134"/>
      <c r="AJ18" s="134"/>
      <c r="AK18" s="97"/>
      <c r="AL18" s="134"/>
    </row>
    <row r="19" spans="1:39" ht="15.75" customHeight="1" thickTop="1">
      <c r="A19" s="701" t="s">
        <v>344</v>
      </c>
      <c r="B19" s="678"/>
      <c r="C19" s="728" t="s">
        <v>4</v>
      </c>
      <c r="D19" s="729"/>
      <c r="E19" s="161" t="s">
        <v>115</v>
      </c>
      <c r="F19" s="271" t="s">
        <v>345</v>
      </c>
      <c r="G19" s="250" t="s">
        <v>117</v>
      </c>
      <c r="H19" s="196"/>
      <c r="I19" s="202"/>
      <c r="J19" s="673"/>
      <c r="K19" s="654"/>
      <c r="L19" s="659">
        <v>30240</v>
      </c>
      <c r="M19" s="665"/>
      <c r="N19" s="128" t="s">
        <v>1645</v>
      </c>
      <c r="O19" s="197">
        <v>2380</v>
      </c>
      <c r="P19" s="169"/>
      <c r="Q19" s="134" t="s">
        <v>1259</v>
      </c>
      <c r="R19" s="134"/>
      <c r="AA19" s="134"/>
      <c r="AB19" s="648" t="s">
        <v>344</v>
      </c>
      <c r="AC19" s="649"/>
      <c r="AD19" s="650" t="s">
        <v>4</v>
      </c>
      <c r="AE19" s="649"/>
      <c r="AF19" s="286" t="s">
        <v>115</v>
      </c>
      <c r="AG19" s="220" t="s">
        <v>345</v>
      </c>
      <c r="AH19" s="221" t="s">
        <v>117</v>
      </c>
      <c r="AI19" s="134"/>
      <c r="AJ19" s="134"/>
      <c r="AK19" s="134"/>
      <c r="AL19" s="134"/>
    </row>
    <row r="20" spans="1:39" ht="15.75" customHeight="1">
      <c r="A20" s="672" t="s">
        <v>1260</v>
      </c>
      <c r="B20" s="947"/>
      <c r="C20" s="948">
        <v>16625</v>
      </c>
      <c r="D20" s="949"/>
      <c r="E20" s="429" t="s">
        <v>1261</v>
      </c>
      <c r="F20" s="933" t="s">
        <v>1262</v>
      </c>
      <c r="G20" s="934"/>
      <c r="H20" s="196" t="s">
        <v>1263</v>
      </c>
      <c r="I20" s="196"/>
      <c r="J20" s="673"/>
      <c r="K20" s="654"/>
      <c r="L20" s="659">
        <v>30250</v>
      </c>
      <c r="M20" s="665"/>
      <c r="N20" s="128" t="s">
        <v>1264</v>
      </c>
      <c r="O20" s="197">
        <v>25</v>
      </c>
      <c r="P20" s="169"/>
      <c r="Q20" s="134" t="s">
        <v>1265</v>
      </c>
      <c r="R20" s="134"/>
      <c r="AA20" s="134"/>
      <c r="AB20" s="651" t="s">
        <v>1266</v>
      </c>
      <c r="AC20" s="652"/>
      <c r="AD20" s="904">
        <v>30270</v>
      </c>
      <c r="AE20" s="937"/>
      <c r="AF20" s="391" t="s">
        <v>1267</v>
      </c>
      <c r="AG20" s="929" t="s">
        <v>1782</v>
      </c>
      <c r="AH20" s="930"/>
      <c r="AI20" s="134" t="s">
        <v>1268</v>
      </c>
      <c r="AJ20" s="134"/>
      <c r="AK20" s="134"/>
      <c r="AL20" s="134"/>
    </row>
    <row r="21" spans="1:39" ht="15.75" customHeight="1">
      <c r="A21" s="673"/>
      <c r="B21" s="893"/>
      <c r="C21" s="659">
        <v>16630</v>
      </c>
      <c r="D21" s="665"/>
      <c r="E21" s="178" t="s">
        <v>1269</v>
      </c>
      <c r="F21" s="264">
        <v>455</v>
      </c>
      <c r="G21" s="169"/>
      <c r="H21" s="196" t="s">
        <v>1270</v>
      </c>
      <c r="I21" s="196"/>
      <c r="J21" s="766" t="s">
        <v>1271</v>
      </c>
      <c r="K21" s="767"/>
      <c r="L21" s="659">
        <v>30110</v>
      </c>
      <c r="M21" s="665"/>
      <c r="N21" s="198" t="s">
        <v>1272</v>
      </c>
      <c r="O21" s="197">
        <v>15</v>
      </c>
      <c r="P21" s="169"/>
      <c r="Q21" s="134" t="s">
        <v>1273</v>
      </c>
      <c r="R21" s="134"/>
      <c r="AA21" s="134"/>
      <c r="AB21" s="653"/>
      <c r="AC21" s="654"/>
      <c r="AD21" s="659">
        <v>30280</v>
      </c>
      <c r="AE21" s="665"/>
      <c r="AF21" s="128" t="s">
        <v>1274</v>
      </c>
      <c r="AG21" s="197">
        <v>50</v>
      </c>
      <c r="AH21" s="170"/>
      <c r="AI21" s="134" t="s">
        <v>1275</v>
      </c>
      <c r="AJ21" s="134"/>
      <c r="AK21" s="134"/>
      <c r="AL21" s="134"/>
    </row>
    <row r="22" spans="1:39" ht="15.75" customHeight="1">
      <c r="A22" s="673"/>
      <c r="B22" s="893"/>
      <c r="C22" s="659">
        <v>16640</v>
      </c>
      <c r="D22" s="665"/>
      <c r="E22" s="128" t="s">
        <v>1276</v>
      </c>
      <c r="F22" s="197">
        <v>340</v>
      </c>
      <c r="G22" s="169"/>
      <c r="H22" s="196" t="s">
        <v>1277</v>
      </c>
      <c r="I22" s="196"/>
      <c r="J22" s="673"/>
      <c r="K22" s="654"/>
      <c r="L22" s="659">
        <v>30120</v>
      </c>
      <c r="M22" s="665"/>
      <c r="N22" s="198" t="s">
        <v>1278</v>
      </c>
      <c r="O22" s="197">
        <v>55</v>
      </c>
      <c r="P22" s="169"/>
      <c r="Q22" s="134" t="s">
        <v>1279</v>
      </c>
      <c r="R22" s="134"/>
      <c r="AA22" s="134"/>
      <c r="AB22" s="931" t="s">
        <v>1280</v>
      </c>
      <c r="AC22" s="767"/>
      <c r="AD22" s="659">
        <v>30290</v>
      </c>
      <c r="AE22" s="665"/>
      <c r="AF22" s="128" t="s">
        <v>1281</v>
      </c>
      <c r="AG22" s="197">
        <v>40</v>
      </c>
      <c r="AH22" s="170"/>
      <c r="AI22" s="134" t="s">
        <v>1282</v>
      </c>
      <c r="AJ22" s="134"/>
      <c r="AK22" s="134"/>
      <c r="AL22" s="134"/>
    </row>
    <row r="23" spans="1:39" ht="15.75" customHeight="1">
      <c r="A23" s="766" t="s">
        <v>1230</v>
      </c>
      <c r="B23" s="892"/>
      <c r="C23" s="659">
        <v>16650</v>
      </c>
      <c r="D23" s="665"/>
      <c r="E23" s="128" t="s">
        <v>1283</v>
      </c>
      <c r="F23" s="197">
        <v>1640</v>
      </c>
      <c r="G23" s="169"/>
      <c r="H23" s="196" t="s">
        <v>1284</v>
      </c>
      <c r="I23" s="196"/>
      <c r="J23" s="673"/>
      <c r="K23" s="654"/>
      <c r="L23" s="659">
        <v>30130</v>
      </c>
      <c r="M23" s="665"/>
      <c r="N23" s="128" t="s">
        <v>1285</v>
      </c>
      <c r="O23" s="197">
        <v>210</v>
      </c>
      <c r="P23" s="169"/>
      <c r="Q23" s="134" t="s">
        <v>1286</v>
      </c>
      <c r="R23" s="196"/>
      <c r="AA23" s="134"/>
      <c r="AB23" s="653"/>
      <c r="AC23" s="654"/>
      <c r="AD23" s="659">
        <v>30300</v>
      </c>
      <c r="AE23" s="665"/>
      <c r="AF23" s="128" t="s">
        <v>1287</v>
      </c>
      <c r="AG23" s="197">
        <v>145</v>
      </c>
      <c r="AH23" s="170"/>
      <c r="AI23" s="134" t="s">
        <v>1288</v>
      </c>
      <c r="AJ23" s="134"/>
      <c r="AK23" s="134"/>
      <c r="AL23" s="134"/>
    </row>
    <row r="24" spans="1:39" ht="15.75" customHeight="1">
      <c r="A24" s="766" t="s">
        <v>1289</v>
      </c>
      <c r="B24" s="892"/>
      <c r="C24" s="707">
        <v>16680</v>
      </c>
      <c r="D24" s="708"/>
      <c r="E24" s="382" t="s">
        <v>1290</v>
      </c>
      <c r="F24" s="935" t="s">
        <v>1291</v>
      </c>
      <c r="G24" s="936"/>
      <c r="H24" s="196" t="s">
        <v>1292</v>
      </c>
      <c r="I24" s="196"/>
      <c r="J24" s="673"/>
      <c r="K24" s="654"/>
      <c r="L24" s="659">
        <v>30131</v>
      </c>
      <c r="M24" s="665"/>
      <c r="N24" s="128" t="s">
        <v>1293</v>
      </c>
      <c r="O24" s="197">
        <v>85</v>
      </c>
      <c r="P24" s="169"/>
      <c r="Q24" s="196" t="s">
        <v>1294</v>
      </c>
      <c r="R24" s="196"/>
      <c r="AA24" s="134"/>
      <c r="AB24" s="931" t="s">
        <v>1295</v>
      </c>
      <c r="AC24" s="767"/>
      <c r="AD24" s="659">
        <v>30310</v>
      </c>
      <c r="AE24" s="665"/>
      <c r="AF24" s="128" t="s">
        <v>1296</v>
      </c>
      <c r="AG24" s="197">
        <v>120</v>
      </c>
      <c r="AH24" s="170"/>
      <c r="AI24" s="134" t="s">
        <v>1297</v>
      </c>
      <c r="AJ24" s="134"/>
      <c r="AK24" s="134"/>
      <c r="AL24" s="134"/>
    </row>
    <row r="25" spans="1:39" ht="15.75" customHeight="1">
      <c r="A25" s="673"/>
      <c r="B25" s="893"/>
      <c r="C25" s="659">
        <v>16690</v>
      </c>
      <c r="D25" s="665"/>
      <c r="E25" s="128" t="s">
        <v>1298</v>
      </c>
      <c r="F25" s="197">
        <v>150</v>
      </c>
      <c r="G25" s="169"/>
      <c r="H25" s="196" t="s">
        <v>1299</v>
      </c>
      <c r="I25" s="196"/>
      <c r="J25" s="686"/>
      <c r="K25" s="687"/>
      <c r="L25" s="689">
        <v>30140</v>
      </c>
      <c r="M25" s="706"/>
      <c r="N25" s="211" t="s">
        <v>1300</v>
      </c>
      <c r="O25" s="203">
        <v>70</v>
      </c>
      <c r="P25" s="173"/>
      <c r="Q25" s="196" t="s">
        <v>1301</v>
      </c>
      <c r="R25" s="202"/>
      <c r="AA25" s="134"/>
      <c r="AB25" s="653"/>
      <c r="AC25" s="654"/>
      <c r="AD25" s="659">
        <v>30320</v>
      </c>
      <c r="AE25" s="665"/>
      <c r="AF25" s="128" t="s">
        <v>1302</v>
      </c>
      <c r="AG25" s="197">
        <v>85</v>
      </c>
      <c r="AH25" s="170"/>
      <c r="AI25" s="134" t="s">
        <v>1303</v>
      </c>
      <c r="AJ25" s="134"/>
      <c r="AK25" s="134"/>
      <c r="AL25" s="134"/>
    </row>
    <row r="26" spans="1:39" ht="15.75" customHeight="1" thickBot="1">
      <c r="A26" s="673"/>
      <c r="B26" s="893"/>
      <c r="C26" s="659">
        <v>16700</v>
      </c>
      <c r="D26" s="665"/>
      <c r="E26" s="198" t="s">
        <v>1304</v>
      </c>
      <c r="F26" s="197">
        <v>105</v>
      </c>
      <c r="G26" s="169"/>
      <c r="H26" s="196" t="s">
        <v>1305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655"/>
      <c r="AC26" s="656"/>
      <c r="AD26" s="663">
        <v>30330</v>
      </c>
      <c r="AE26" s="932"/>
      <c r="AF26" s="330" t="s">
        <v>1306</v>
      </c>
      <c r="AG26" s="222">
        <v>90</v>
      </c>
      <c r="AH26" s="199"/>
      <c r="AI26" s="134" t="s">
        <v>1307</v>
      </c>
      <c r="AJ26" s="134"/>
      <c r="AK26" s="97"/>
      <c r="AL26" s="288"/>
      <c r="AM26" s="143"/>
    </row>
    <row r="27" spans="1:39" ht="15.75" customHeight="1" thickTop="1">
      <c r="A27" s="768" t="s">
        <v>1308</v>
      </c>
      <c r="B27" s="780"/>
      <c r="C27" s="659">
        <v>30430</v>
      </c>
      <c r="D27" s="665"/>
      <c r="E27" s="139" t="s">
        <v>1309</v>
      </c>
      <c r="F27" s="218">
        <v>575</v>
      </c>
      <c r="G27" s="186"/>
      <c r="H27" s="196" t="s">
        <v>1310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8"/>
      <c r="AM27" s="143"/>
    </row>
    <row r="28" spans="1:39" ht="15.75" customHeight="1">
      <c r="A28" s="766" t="s">
        <v>1311</v>
      </c>
      <c r="B28" s="892"/>
      <c r="C28" s="659">
        <v>30400</v>
      </c>
      <c r="D28" s="665"/>
      <c r="E28" s="329" t="s">
        <v>1312</v>
      </c>
      <c r="F28" s="264">
        <v>75</v>
      </c>
      <c r="G28" s="169"/>
      <c r="H28" s="196" t="s">
        <v>1313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8"/>
      <c r="AM28" s="143"/>
    </row>
    <row r="29" spans="1:39" ht="15.75" customHeight="1">
      <c r="A29" s="673"/>
      <c r="B29" s="893"/>
      <c r="C29" s="659">
        <v>30410</v>
      </c>
      <c r="D29" s="665"/>
      <c r="E29" s="178" t="s">
        <v>1314</v>
      </c>
      <c r="F29" s="264">
        <v>650</v>
      </c>
      <c r="G29" s="169"/>
      <c r="H29" s="196" t="s">
        <v>1315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8"/>
      <c r="AM29" s="143"/>
    </row>
    <row r="30" spans="1:39" ht="15.75" customHeight="1">
      <c r="A30" s="766" t="s">
        <v>1316</v>
      </c>
      <c r="B30" s="892"/>
      <c r="C30" s="659">
        <v>30340</v>
      </c>
      <c r="D30" s="665"/>
      <c r="E30" s="329" t="s">
        <v>1317</v>
      </c>
      <c r="F30" s="264">
        <v>65</v>
      </c>
      <c r="G30" s="169"/>
      <c r="H30" s="196" t="s">
        <v>1318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73"/>
      <c r="B31" s="893"/>
      <c r="C31" s="659">
        <v>30350</v>
      </c>
      <c r="D31" s="665"/>
      <c r="E31" s="178" t="s">
        <v>1319</v>
      </c>
      <c r="F31" s="266">
        <v>440</v>
      </c>
      <c r="G31" s="186"/>
      <c r="H31" s="196" t="s">
        <v>1320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66" t="s">
        <v>1321</v>
      </c>
      <c r="B32" s="892"/>
      <c r="C32" s="659">
        <v>30370</v>
      </c>
      <c r="D32" s="665"/>
      <c r="E32" s="178" t="s">
        <v>1322</v>
      </c>
      <c r="F32" s="264">
        <v>595</v>
      </c>
      <c r="G32" s="169"/>
      <c r="H32" s="196" t="s">
        <v>1323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86"/>
      <c r="B33" s="894"/>
      <c r="C33" s="689">
        <v>30390</v>
      </c>
      <c r="D33" s="706"/>
      <c r="E33" s="171" t="s">
        <v>1324</v>
      </c>
      <c r="F33" s="203">
        <v>55</v>
      </c>
      <c r="G33" s="173"/>
      <c r="H33" s="196" t="s">
        <v>1325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9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B43" s="97"/>
      <c r="AC43" s="97"/>
      <c r="AD43" s="97"/>
      <c r="AE43" s="97"/>
      <c r="AF43" s="408" t="s">
        <v>507</v>
      </c>
      <c r="AG43" s="409"/>
      <c r="AH43" s="215">
        <f>SUM(F11:F15,F20:F33,O11:O25,X11:X16)</f>
        <v>17135</v>
      </c>
      <c r="AI43" s="134"/>
      <c r="AJ43" s="134"/>
      <c r="AK43" s="134"/>
      <c r="AL43" s="134"/>
    </row>
    <row r="44" spans="1:38" ht="15.75" customHeight="1">
      <c r="A44" s="144" t="s">
        <v>331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731</v>
      </c>
      <c r="AG44" s="229"/>
      <c r="AH44" s="216">
        <f>SUM(AG13:AG14,AG20:AG26)</f>
        <v>640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17775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7CdMfvjxqIcJmzOG1nIBXAYAsst76Ea7YfsuT/t5k6ZwLz0weJnL7ZxpRoVgN0OJnC5JTBCeHvg757OxaKrOGA==" saltValue="Mm80v055MO9vXxSDecbmeg==" spinCount="100000" sheet="1" formatCells="0" autoFilter="0"/>
  <protectedRanges>
    <protectedRange sqref="AA43:AA44 X43:Y43" name="範囲1_1"/>
    <protectedRange sqref="P39" name="範囲1_2"/>
  </protectedRanges>
  <mergeCells count="125"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D24:AE24"/>
    <mergeCell ref="AD23:AE23"/>
    <mergeCell ref="AB22:AC23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5:V15"/>
    <mergeCell ref="C15:D15"/>
    <mergeCell ref="C14:D14"/>
    <mergeCell ref="L14:M14"/>
    <mergeCell ref="S14:T16"/>
    <mergeCell ref="U14:V14"/>
    <mergeCell ref="X16:Y16"/>
    <mergeCell ref="L15:M15"/>
    <mergeCell ref="F14:G14"/>
    <mergeCell ref="AB12:AC12"/>
    <mergeCell ref="U16:V16"/>
    <mergeCell ref="L16:M16"/>
    <mergeCell ref="AB17:AH18"/>
    <mergeCell ref="C21:D21"/>
    <mergeCell ref="L18:M18"/>
    <mergeCell ref="L17:M17"/>
    <mergeCell ref="A19:B19"/>
    <mergeCell ref="C19:D19"/>
    <mergeCell ref="AD20:AE20"/>
    <mergeCell ref="AD21:AE21"/>
    <mergeCell ref="L19:M19"/>
    <mergeCell ref="AB19:AC19"/>
    <mergeCell ref="AD19:AE19"/>
    <mergeCell ref="AB20:AC21"/>
    <mergeCell ref="L25:M25"/>
    <mergeCell ref="J21:K25"/>
    <mergeCell ref="L21:M21"/>
    <mergeCell ref="F20:G20"/>
    <mergeCell ref="F24:G24"/>
    <mergeCell ref="A23:B23"/>
    <mergeCell ref="C23:D23"/>
    <mergeCell ref="L23:M23"/>
    <mergeCell ref="A14:B15"/>
    <mergeCell ref="AD22:AE22"/>
    <mergeCell ref="C22:D22"/>
    <mergeCell ref="L22:M22"/>
    <mergeCell ref="AG20:AH20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Y12 AH13:AH14 AH21:AH26" xr:uid="{5DA5D9D8-4149-40FB-A307-7BEFD38966CC}">
      <formula1>0</formula1>
      <formula2>X12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>
      <selection activeCell="J2" sqref="J2:M2"/>
    </sheetView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39" width="8.09765625" style="53"/>
    <col min="40" max="40" width="8.09765625" style="53" customWidth="1"/>
    <col min="41" max="16384" width="8.097656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9</v>
      </c>
      <c r="B2" s="629"/>
      <c r="C2" s="630" t="s">
        <v>1326</v>
      </c>
      <c r="D2" s="631"/>
      <c r="E2" s="631"/>
      <c r="F2" s="631"/>
      <c r="G2" s="631"/>
      <c r="H2" s="153"/>
      <c r="I2" s="97"/>
      <c r="J2" s="802">
        <v>45748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5"/>
      <c r="M6" s="756"/>
      <c r="N6" s="756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O7</f>
        <v>0</v>
      </c>
      <c r="H7" s="600"/>
      <c r="I7" s="600"/>
      <c r="J7" s="600"/>
      <c r="K7" s="601"/>
      <c r="L7" s="812"/>
      <c r="M7" s="813"/>
      <c r="N7" s="814"/>
      <c r="O7" s="797">
        <f>SUM(G11:G22,P11:P28,Y11:Y18,AH11:AH24)</f>
        <v>0</v>
      </c>
      <c r="P7" s="799"/>
      <c r="Q7" s="156"/>
      <c r="R7" s="906"/>
      <c r="S7" s="906"/>
      <c r="T7" s="906"/>
      <c r="U7" s="796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1327</v>
      </c>
      <c r="B9" s="119"/>
      <c r="C9" s="119"/>
      <c r="D9" s="119"/>
      <c r="E9" s="119"/>
      <c r="F9" s="194"/>
      <c r="G9" s="158"/>
      <c r="H9" s="119"/>
      <c r="I9" s="119"/>
      <c r="J9" s="119" t="s">
        <v>1328</v>
      </c>
      <c r="K9" s="119"/>
      <c r="L9" s="119"/>
      <c r="M9" s="119"/>
      <c r="N9" s="119"/>
      <c r="O9" s="183"/>
      <c r="P9" s="119"/>
      <c r="Q9" s="119"/>
      <c r="R9" s="119"/>
      <c r="S9" s="158" t="s">
        <v>1329</v>
      </c>
      <c r="T9" s="119"/>
      <c r="U9" s="119"/>
      <c r="V9" s="119"/>
      <c r="W9" s="119"/>
      <c r="X9" s="194"/>
      <c r="Y9" s="119"/>
      <c r="Z9" s="119"/>
      <c r="AA9" s="119"/>
      <c r="AB9" s="158" t="s">
        <v>1330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701" t="s">
        <v>344</v>
      </c>
      <c r="B10" s="678"/>
      <c r="C10" s="677" t="s">
        <v>4</v>
      </c>
      <c r="D10" s="678"/>
      <c r="E10" s="161" t="s">
        <v>115</v>
      </c>
      <c r="F10" s="164" t="s">
        <v>345</v>
      </c>
      <c r="G10" s="165" t="s">
        <v>117</v>
      </c>
      <c r="H10" s="134"/>
      <c r="I10" s="134"/>
      <c r="J10" s="701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 s="134"/>
      <c r="R10" s="134"/>
      <c r="S10" s="701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283"/>
      <c r="AA10" s="134"/>
      <c r="AB10" s="701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9" ht="15.75" customHeight="1">
      <c r="A11" s="672" t="s">
        <v>1331</v>
      </c>
      <c r="B11" s="652"/>
      <c r="C11" s="792">
        <v>19020</v>
      </c>
      <c r="D11" s="658"/>
      <c r="E11" s="398" t="s">
        <v>1332</v>
      </c>
      <c r="F11" s="494">
        <v>895</v>
      </c>
      <c r="G11" s="169"/>
      <c r="H11" s="196" t="s">
        <v>1333</v>
      </c>
      <c r="I11" s="202"/>
      <c r="J11" s="965" t="s">
        <v>1334</v>
      </c>
      <c r="K11" s="966"/>
      <c r="L11" s="657">
        <v>19160</v>
      </c>
      <c r="M11" s="658"/>
      <c r="N11" s="398" t="s">
        <v>1335</v>
      </c>
      <c r="O11" s="494">
        <v>175</v>
      </c>
      <c r="P11" s="236"/>
      <c r="Q11" s="196" t="s">
        <v>1336</v>
      </c>
      <c r="R11" s="202"/>
      <c r="S11" s="672" t="s">
        <v>1337</v>
      </c>
      <c r="T11" s="652"/>
      <c r="U11" s="657">
        <v>31260</v>
      </c>
      <c r="V11" s="658"/>
      <c r="W11" s="124" t="s">
        <v>1338</v>
      </c>
      <c r="X11" s="494">
        <v>180</v>
      </c>
      <c r="Y11" s="236"/>
      <c r="Z11" s="196" t="s">
        <v>1339</v>
      </c>
      <c r="AA11" s="134"/>
      <c r="AB11" s="672" t="s">
        <v>1340</v>
      </c>
      <c r="AC11" s="652"/>
      <c r="AD11" s="948">
        <v>31110</v>
      </c>
      <c r="AE11" s="969"/>
      <c r="AF11" s="392" t="s">
        <v>1341</v>
      </c>
      <c r="AG11" s="933" t="s">
        <v>1342</v>
      </c>
      <c r="AH11" s="934"/>
      <c r="AI11" s="134" t="s">
        <v>1343</v>
      </c>
      <c r="AJ11" s="134"/>
      <c r="AK11" s="119"/>
      <c r="AL11" s="183"/>
      <c r="AM11" s="120"/>
    </row>
    <row r="12" spans="1:39" ht="15.75" customHeight="1">
      <c r="A12" s="673"/>
      <c r="B12" s="654"/>
      <c r="C12" s="774">
        <v>19030</v>
      </c>
      <c r="D12" s="660"/>
      <c r="E12" s="379" t="s">
        <v>1344</v>
      </c>
      <c r="F12" s="197">
        <v>25</v>
      </c>
      <c r="G12" s="169"/>
      <c r="H12" s="196" t="s">
        <v>1345</v>
      </c>
      <c r="I12" s="202"/>
      <c r="J12" s="967"/>
      <c r="K12" s="968"/>
      <c r="L12" s="659">
        <v>19170</v>
      </c>
      <c r="M12" s="660"/>
      <c r="N12" s="379" t="s">
        <v>1346</v>
      </c>
      <c r="O12" s="197">
        <v>70</v>
      </c>
      <c r="P12" s="169"/>
      <c r="Q12" s="196" t="s">
        <v>1347</v>
      </c>
      <c r="R12" s="202"/>
      <c r="S12" s="673"/>
      <c r="T12" s="654"/>
      <c r="U12" s="659">
        <v>31010</v>
      </c>
      <c r="V12" s="660"/>
      <c r="W12" s="128" t="s">
        <v>1348</v>
      </c>
      <c r="X12" s="397">
        <v>375</v>
      </c>
      <c r="Y12" s="169"/>
      <c r="Z12" s="196" t="s">
        <v>1349</v>
      </c>
      <c r="AA12" s="134"/>
      <c r="AB12" s="673"/>
      <c r="AC12" s="654"/>
      <c r="AD12" s="659">
        <v>31120</v>
      </c>
      <c r="AE12" s="660"/>
      <c r="AF12" s="381" t="s">
        <v>1350</v>
      </c>
      <c r="AG12" s="397">
        <v>940</v>
      </c>
      <c r="AH12" s="169"/>
      <c r="AI12" s="134" t="s">
        <v>1351</v>
      </c>
      <c r="AJ12" s="134"/>
      <c r="AK12" s="119"/>
      <c r="AL12" s="183"/>
      <c r="AM12" s="120"/>
    </row>
    <row r="13" spans="1:39" ht="15.75" customHeight="1">
      <c r="A13" s="673"/>
      <c r="B13" s="654"/>
      <c r="C13" s="774">
        <v>19040</v>
      </c>
      <c r="D13" s="660"/>
      <c r="E13" s="381" t="s">
        <v>1352</v>
      </c>
      <c r="F13" s="197">
        <v>265</v>
      </c>
      <c r="G13" s="169"/>
      <c r="H13" s="196" t="s">
        <v>1353</v>
      </c>
      <c r="I13" s="202"/>
      <c r="J13" s="967"/>
      <c r="K13" s="968"/>
      <c r="L13" s="659">
        <v>19180</v>
      </c>
      <c r="M13" s="660"/>
      <c r="N13" s="381" t="s">
        <v>1354</v>
      </c>
      <c r="O13" s="197">
        <v>150</v>
      </c>
      <c r="P13" s="169"/>
      <c r="Q13" s="196" t="s">
        <v>1355</v>
      </c>
      <c r="R13" s="202"/>
      <c r="S13" s="673"/>
      <c r="T13" s="654"/>
      <c r="U13" s="659">
        <v>31030</v>
      </c>
      <c r="V13" s="660"/>
      <c r="W13" s="128" t="s">
        <v>1356</v>
      </c>
      <c r="X13" s="397">
        <v>3680</v>
      </c>
      <c r="Y13" s="169"/>
      <c r="Z13" s="196" t="s">
        <v>1357</v>
      </c>
      <c r="AA13" s="134"/>
      <c r="AB13" s="673"/>
      <c r="AC13" s="654"/>
      <c r="AD13" s="659">
        <v>31130</v>
      </c>
      <c r="AE13" s="660"/>
      <c r="AF13" s="379" t="s">
        <v>1358</v>
      </c>
      <c r="AG13" s="197">
        <v>70</v>
      </c>
      <c r="AH13" s="169"/>
      <c r="AI13" s="134" t="s">
        <v>1359</v>
      </c>
      <c r="AJ13" s="134"/>
      <c r="AK13" s="119"/>
      <c r="AL13" s="183"/>
    </row>
    <row r="14" spans="1:39" ht="15.75" customHeight="1">
      <c r="A14" s="673"/>
      <c r="B14" s="654"/>
      <c r="C14" s="659">
        <v>19060</v>
      </c>
      <c r="D14" s="699"/>
      <c r="E14" s="381" t="s">
        <v>1360</v>
      </c>
      <c r="F14" s="197">
        <v>3320</v>
      </c>
      <c r="G14" s="169"/>
      <c r="H14" s="196" t="s">
        <v>1361</v>
      </c>
      <c r="I14" s="202"/>
      <c r="J14" s="679"/>
      <c r="K14" s="680"/>
      <c r="L14" s="659">
        <v>19190</v>
      </c>
      <c r="M14" s="660"/>
      <c r="N14" s="381" t="s">
        <v>1362</v>
      </c>
      <c r="O14" s="197">
        <v>910</v>
      </c>
      <c r="P14" s="169"/>
      <c r="Q14" s="196" t="s">
        <v>1363</v>
      </c>
      <c r="R14" s="202"/>
      <c r="S14" s="673"/>
      <c r="T14" s="654"/>
      <c r="U14" s="659">
        <v>31040</v>
      </c>
      <c r="V14" s="660"/>
      <c r="W14" s="128" t="s">
        <v>1364</v>
      </c>
      <c r="X14" s="397">
        <v>150</v>
      </c>
      <c r="Y14" s="169"/>
      <c r="Z14" s="196" t="s">
        <v>1365</v>
      </c>
      <c r="AA14" s="134"/>
      <c r="AB14" s="766" t="s">
        <v>1366</v>
      </c>
      <c r="AC14" s="767"/>
      <c r="AD14" s="659">
        <v>31060</v>
      </c>
      <c r="AE14" s="660"/>
      <c r="AF14" s="381" t="s">
        <v>1367</v>
      </c>
      <c r="AG14" s="197">
        <v>60</v>
      </c>
      <c r="AH14" s="169"/>
      <c r="AI14" s="134" t="s">
        <v>1368</v>
      </c>
      <c r="AJ14" s="134"/>
      <c r="AK14" s="119"/>
      <c r="AL14" s="183"/>
    </row>
    <row r="15" spans="1:39" ht="15.75" customHeight="1">
      <c r="A15" s="673"/>
      <c r="B15" s="654"/>
      <c r="C15" s="659">
        <v>19070</v>
      </c>
      <c r="D15" s="699"/>
      <c r="E15" s="381" t="s">
        <v>1369</v>
      </c>
      <c r="F15" s="197">
        <v>3560</v>
      </c>
      <c r="G15" s="169"/>
      <c r="H15" s="196" t="s">
        <v>1370</v>
      </c>
      <c r="I15" s="202"/>
      <c r="J15" s="766" t="s">
        <v>1371</v>
      </c>
      <c r="K15" s="767"/>
      <c r="L15" s="659">
        <v>19210</v>
      </c>
      <c r="M15" s="660"/>
      <c r="N15" s="381" t="s">
        <v>1372</v>
      </c>
      <c r="O15" s="197">
        <v>2155</v>
      </c>
      <c r="P15" s="169"/>
      <c r="Q15" s="196" t="s">
        <v>1373</v>
      </c>
      <c r="R15" s="290"/>
      <c r="S15" s="673"/>
      <c r="T15" s="654"/>
      <c r="U15" s="659">
        <v>31050</v>
      </c>
      <c r="V15" s="660"/>
      <c r="W15" s="128" t="s">
        <v>1374</v>
      </c>
      <c r="X15" s="397">
        <v>295</v>
      </c>
      <c r="Y15" s="169"/>
      <c r="Z15" s="196" t="s">
        <v>1375</v>
      </c>
      <c r="AA15" s="134"/>
      <c r="AB15" s="673"/>
      <c r="AC15" s="654"/>
      <c r="AD15" s="659">
        <v>31070</v>
      </c>
      <c r="AE15" s="660"/>
      <c r="AF15" s="381" t="s">
        <v>1376</v>
      </c>
      <c r="AG15" s="197">
        <v>175</v>
      </c>
      <c r="AH15" s="169"/>
      <c r="AI15" s="134" t="s">
        <v>1377</v>
      </c>
      <c r="AJ15" s="134"/>
      <c r="AK15" s="119"/>
      <c r="AL15" s="134"/>
    </row>
    <row r="16" spans="1:39" ht="15.75" customHeight="1">
      <c r="A16" s="673"/>
      <c r="B16" s="654"/>
      <c r="C16" s="659">
        <v>19080</v>
      </c>
      <c r="D16" s="699"/>
      <c r="E16" s="381" t="s">
        <v>1378</v>
      </c>
      <c r="F16" s="197">
        <v>4010</v>
      </c>
      <c r="G16" s="169"/>
      <c r="H16" s="196" t="s">
        <v>1379</v>
      </c>
      <c r="I16" s="202"/>
      <c r="J16" s="766" t="s">
        <v>1380</v>
      </c>
      <c r="K16" s="767"/>
      <c r="L16" s="659">
        <v>19220</v>
      </c>
      <c r="M16" s="660"/>
      <c r="N16" s="381" t="s">
        <v>1381</v>
      </c>
      <c r="O16" s="197">
        <v>915</v>
      </c>
      <c r="P16" s="169"/>
      <c r="Q16" s="196" t="s">
        <v>1382</v>
      </c>
      <c r="R16" s="134"/>
      <c r="S16" s="766" t="s">
        <v>1383</v>
      </c>
      <c r="T16" s="767"/>
      <c r="U16" s="659">
        <v>31230</v>
      </c>
      <c r="V16" s="660"/>
      <c r="W16" s="128" t="s">
        <v>1384</v>
      </c>
      <c r="X16" s="397">
        <v>620</v>
      </c>
      <c r="Y16" s="169"/>
      <c r="Z16" s="196" t="s">
        <v>1385</v>
      </c>
      <c r="AA16" s="134"/>
      <c r="AB16" s="766" t="s">
        <v>1386</v>
      </c>
      <c r="AC16" s="767"/>
      <c r="AD16" s="659">
        <v>31090</v>
      </c>
      <c r="AE16" s="660"/>
      <c r="AF16" s="381" t="s">
        <v>1387</v>
      </c>
      <c r="AG16" s="197">
        <v>905</v>
      </c>
      <c r="AH16" s="169"/>
      <c r="AI16" s="134" t="s">
        <v>1388</v>
      </c>
      <c r="AJ16" s="134"/>
      <c r="AK16" s="119"/>
      <c r="AL16" s="134"/>
    </row>
    <row r="17" spans="1:38" ht="15.75" customHeight="1">
      <c r="A17" s="673"/>
      <c r="B17" s="654"/>
      <c r="C17" s="659">
        <v>19100</v>
      </c>
      <c r="D17" s="699"/>
      <c r="E17" s="381" t="s">
        <v>1389</v>
      </c>
      <c r="F17" s="197">
        <v>2315</v>
      </c>
      <c r="G17" s="169"/>
      <c r="H17" s="196" t="s">
        <v>1390</v>
      </c>
      <c r="I17" s="202"/>
      <c r="J17" s="766" t="s">
        <v>1391</v>
      </c>
      <c r="K17" s="767"/>
      <c r="L17" s="659">
        <v>19240</v>
      </c>
      <c r="M17" s="660"/>
      <c r="N17" s="381" t="s">
        <v>1392</v>
      </c>
      <c r="O17" s="197">
        <v>1105</v>
      </c>
      <c r="P17" s="169"/>
      <c r="Q17" s="196" t="s">
        <v>1393</v>
      </c>
      <c r="R17" s="134"/>
      <c r="S17" s="673"/>
      <c r="T17" s="654"/>
      <c r="U17" s="659">
        <v>31240</v>
      </c>
      <c r="V17" s="660"/>
      <c r="W17" s="128" t="s">
        <v>1394</v>
      </c>
      <c r="X17" s="397">
        <v>1445</v>
      </c>
      <c r="Y17" s="169"/>
      <c r="Z17" s="196" t="s">
        <v>1395</v>
      </c>
      <c r="AA17" s="134"/>
      <c r="AB17" s="673"/>
      <c r="AC17" s="654"/>
      <c r="AD17" s="666">
        <v>31100</v>
      </c>
      <c r="AE17" s="667"/>
      <c r="AF17" s="136" t="s">
        <v>1396</v>
      </c>
      <c r="AG17" s="956" t="s">
        <v>1397</v>
      </c>
      <c r="AH17" s="957"/>
      <c r="AI17" s="134"/>
      <c r="AJ17" s="134"/>
      <c r="AK17" s="119"/>
      <c r="AL17" s="134"/>
    </row>
    <row r="18" spans="1:38" ht="15.75" customHeight="1">
      <c r="A18" s="673"/>
      <c r="B18" s="654"/>
      <c r="C18" s="659">
        <v>19090</v>
      </c>
      <c r="D18" s="699"/>
      <c r="E18" s="379" t="s">
        <v>1398</v>
      </c>
      <c r="F18" s="197">
        <v>170</v>
      </c>
      <c r="G18" s="169"/>
      <c r="H18" s="196" t="s">
        <v>1399</v>
      </c>
      <c r="I18" s="202"/>
      <c r="J18" s="673"/>
      <c r="K18" s="654"/>
      <c r="L18" s="659">
        <v>19310</v>
      </c>
      <c r="M18" s="660"/>
      <c r="N18" s="381" t="s">
        <v>1400</v>
      </c>
      <c r="O18" s="197">
        <v>380</v>
      </c>
      <c r="P18" s="169"/>
      <c r="Q18" s="196" t="s">
        <v>1401</v>
      </c>
      <c r="R18" s="134"/>
      <c r="S18" s="686"/>
      <c r="T18" s="687"/>
      <c r="U18" s="804">
        <v>31250</v>
      </c>
      <c r="V18" s="944"/>
      <c r="W18" s="291" t="s">
        <v>1402</v>
      </c>
      <c r="X18" s="956" t="s">
        <v>1403</v>
      </c>
      <c r="Y18" s="957"/>
      <c r="Z18" s="196"/>
      <c r="AA18" s="134"/>
      <c r="AB18" s="766" t="s">
        <v>1404</v>
      </c>
      <c r="AC18" s="767"/>
      <c r="AD18" s="659">
        <v>31140</v>
      </c>
      <c r="AE18" s="660"/>
      <c r="AF18" s="381" t="s">
        <v>1647</v>
      </c>
      <c r="AG18" s="197">
        <v>1820</v>
      </c>
      <c r="AH18" s="169"/>
      <c r="AI18" s="134" t="s">
        <v>1405</v>
      </c>
      <c r="AJ18" s="134"/>
      <c r="AK18" s="119"/>
      <c r="AL18" s="134"/>
    </row>
    <row r="19" spans="1:38" ht="15.75" customHeight="1">
      <c r="A19" s="673"/>
      <c r="B19" s="654"/>
      <c r="C19" s="659">
        <v>19140</v>
      </c>
      <c r="D19" s="699"/>
      <c r="E19" s="399" t="s">
        <v>1406</v>
      </c>
      <c r="F19" s="218">
        <v>910</v>
      </c>
      <c r="G19" s="186"/>
      <c r="H19" s="196" t="s">
        <v>1407</v>
      </c>
      <c r="I19" s="202"/>
      <c r="J19" s="766" t="s">
        <v>1408</v>
      </c>
      <c r="K19" s="767"/>
      <c r="L19" s="683">
        <v>19250</v>
      </c>
      <c r="M19" s="684"/>
      <c r="N19" s="400" t="s">
        <v>1409</v>
      </c>
      <c r="O19" s="195">
        <v>1455</v>
      </c>
      <c r="P19" s="168"/>
      <c r="Q19" s="196" t="s">
        <v>1410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73"/>
      <c r="AC19" s="654"/>
      <c r="AD19" s="659">
        <v>31150</v>
      </c>
      <c r="AE19" s="660"/>
      <c r="AF19" s="381" t="s">
        <v>1411</v>
      </c>
      <c r="AG19" s="197">
        <v>2005</v>
      </c>
      <c r="AH19" s="169"/>
      <c r="AI19" s="134" t="s">
        <v>1412</v>
      </c>
      <c r="AJ19" s="134"/>
      <c r="AK19" s="119"/>
      <c r="AL19" s="134"/>
    </row>
    <row r="20" spans="1:38" ht="15.75" customHeight="1">
      <c r="A20" s="673"/>
      <c r="B20" s="654"/>
      <c r="C20" s="659">
        <v>19200</v>
      </c>
      <c r="D20" s="699"/>
      <c r="E20" s="381" t="s">
        <v>1413</v>
      </c>
      <c r="F20" s="197">
        <v>710</v>
      </c>
      <c r="G20" s="169"/>
      <c r="H20" s="196" t="s">
        <v>1414</v>
      </c>
      <c r="I20" s="202"/>
      <c r="J20" s="673"/>
      <c r="K20" s="654"/>
      <c r="L20" s="659">
        <v>19260</v>
      </c>
      <c r="M20" s="660"/>
      <c r="N20" s="381" t="s">
        <v>1415</v>
      </c>
      <c r="O20" s="197">
        <v>2945</v>
      </c>
      <c r="P20" s="169"/>
      <c r="Q20" s="196" t="s">
        <v>1416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73"/>
      <c r="AC20" s="654"/>
      <c r="AD20" s="659">
        <v>31160</v>
      </c>
      <c r="AE20" s="660"/>
      <c r="AF20" s="381" t="s">
        <v>1417</v>
      </c>
      <c r="AG20" s="195">
        <v>75</v>
      </c>
      <c r="AH20" s="168"/>
      <c r="AI20" s="134" t="s">
        <v>1418</v>
      </c>
      <c r="AJ20" s="134"/>
      <c r="AK20" s="119"/>
      <c r="AL20" s="134"/>
    </row>
    <row r="21" spans="1:38" ht="15.75" customHeight="1">
      <c r="A21" s="766" t="s">
        <v>1419</v>
      </c>
      <c r="B21" s="767"/>
      <c r="C21" s="681">
        <v>19110</v>
      </c>
      <c r="D21" s="702"/>
      <c r="E21" s="960" t="s">
        <v>1420</v>
      </c>
      <c r="F21" s="962">
        <v>1555</v>
      </c>
      <c r="G21" s="694"/>
      <c r="H21" s="964" t="s">
        <v>1421</v>
      </c>
      <c r="I21" s="202"/>
      <c r="J21" s="673"/>
      <c r="K21" s="654"/>
      <c r="L21" s="659">
        <v>19280</v>
      </c>
      <c r="M21" s="660"/>
      <c r="N21" s="381" t="s">
        <v>1422</v>
      </c>
      <c r="O21" s="197">
        <v>245</v>
      </c>
      <c r="P21" s="169"/>
      <c r="Q21" s="196" t="s">
        <v>1423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73"/>
      <c r="AC21" s="654"/>
      <c r="AD21" s="659">
        <v>31170</v>
      </c>
      <c r="AE21" s="660"/>
      <c r="AF21" s="381" t="s">
        <v>1424</v>
      </c>
      <c r="AG21" s="197">
        <v>65</v>
      </c>
      <c r="AH21" s="169"/>
      <c r="AI21" s="134" t="s">
        <v>1425</v>
      </c>
      <c r="AJ21" s="134"/>
      <c r="AK21" s="119"/>
      <c r="AL21" s="134"/>
    </row>
    <row r="22" spans="1:38" ht="15.75" customHeight="1">
      <c r="A22" s="819" t="s">
        <v>1426</v>
      </c>
      <c r="B22" s="820"/>
      <c r="C22" s="958"/>
      <c r="D22" s="959"/>
      <c r="E22" s="961"/>
      <c r="F22" s="857">
        <v>0</v>
      </c>
      <c r="G22" s="963"/>
      <c r="H22" s="964"/>
      <c r="I22" s="202"/>
      <c r="J22" s="673"/>
      <c r="K22" s="654"/>
      <c r="L22" s="666">
        <v>19300</v>
      </c>
      <c r="M22" s="667"/>
      <c r="N22" s="185" t="s">
        <v>1427</v>
      </c>
      <c r="O22" s="956" t="s">
        <v>1428</v>
      </c>
      <c r="P22" s="957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74"/>
      <c r="AC22" s="675"/>
      <c r="AD22" s="659">
        <v>31190</v>
      </c>
      <c r="AE22" s="660"/>
      <c r="AF22" s="381" t="s">
        <v>1429</v>
      </c>
      <c r="AG22" s="197">
        <v>190</v>
      </c>
      <c r="AH22" s="169"/>
      <c r="AI22" s="134" t="s">
        <v>1430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66" t="s">
        <v>1431</v>
      </c>
      <c r="K23" s="767"/>
      <c r="L23" s="659">
        <v>19320</v>
      </c>
      <c r="M23" s="660"/>
      <c r="N23" s="381" t="s">
        <v>1432</v>
      </c>
      <c r="O23" s="197">
        <v>150</v>
      </c>
      <c r="P23" s="169"/>
      <c r="Q23" s="196" t="s">
        <v>1433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73" t="s">
        <v>1434</v>
      </c>
      <c r="AC23" s="654"/>
      <c r="AD23" s="659">
        <v>31200</v>
      </c>
      <c r="AE23" s="660"/>
      <c r="AF23" s="381" t="s">
        <v>1435</v>
      </c>
      <c r="AG23" s="197">
        <v>460</v>
      </c>
      <c r="AH23" s="169"/>
      <c r="AI23" s="134" t="s">
        <v>1436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73"/>
      <c r="K24" s="654"/>
      <c r="L24" s="659">
        <v>19330</v>
      </c>
      <c r="M24" s="660"/>
      <c r="N24" s="381" t="s">
        <v>1437</v>
      </c>
      <c r="O24" s="197">
        <v>860</v>
      </c>
      <c r="P24" s="169"/>
      <c r="Q24" s="196" t="s">
        <v>1438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86"/>
      <c r="AC24" s="687"/>
      <c r="AD24" s="689">
        <v>31210</v>
      </c>
      <c r="AE24" s="705"/>
      <c r="AF24" s="401" t="s">
        <v>1439</v>
      </c>
      <c r="AG24" s="203">
        <v>160</v>
      </c>
      <c r="AH24" s="173"/>
      <c r="AI24" s="134" t="s">
        <v>1440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73"/>
      <c r="K25" s="654"/>
      <c r="L25" s="707">
        <v>19340</v>
      </c>
      <c r="M25" s="818"/>
      <c r="N25" s="382" t="s">
        <v>1441</v>
      </c>
      <c r="O25" s="956" t="s">
        <v>1442</v>
      </c>
      <c r="P25" s="957"/>
      <c r="Q25" s="196" t="s">
        <v>1443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66" t="s">
        <v>1444</v>
      </c>
      <c r="K26" s="767"/>
      <c r="L26" s="659">
        <v>19350</v>
      </c>
      <c r="M26" s="660"/>
      <c r="N26" s="381" t="s">
        <v>1445</v>
      </c>
      <c r="O26" s="197">
        <v>1895</v>
      </c>
      <c r="P26" s="169"/>
      <c r="Q26" s="196" t="s">
        <v>1446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66" t="s">
        <v>1447</v>
      </c>
      <c r="K27" s="767"/>
      <c r="L27" s="659">
        <v>19360</v>
      </c>
      <c r="M27" s="660"/>
      <c r="N27" s="381" t="s">
        <v>1448</v>
      </c>
      <c r="O27" s="197">
        <v>670</v>
      </c>
      <c r="P27" s="169"/>
      <c r="Q27" s="196" t="s">
        <v>1449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86"/>
      <c r="K28" s="687"/>
      <c r="L28" s="681">
        <v>19370</v>
      </c>
      <c r="M28" s="682"/>
      <c r="N28" s="399" t="s">
        <v>1450</v>
      </c>
      <c r="O28" s="218">
        <v>225</v>
      </c>
      <c r="P28" s="186"/>
      <c r="Q28" s="196" t="s">
        <v>1451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2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3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331</v>
      </c>
      <c r="B44" s="144"/>
      <c r="AE44" s="97"/>
      <c r="AF44" s="415" t="s">
        <v>507</v>
      </c>
      <c r="AG44" s="424"/>
      <c r="AH44" s="217">
        <f>SUM(F11:F22,O11:O28,X11:X18,AG11:AG24)</f>
        <v>45710</v>
      </c>
      <c r="AI44" s="97"/>
      <c r="AJ44" s="97"/>
      <c r="AK44" s="97"/>
      <c r="AL44" s="97"/>
    </row>
    <row r="45" spans="1:38" ht="15.75" customHeight="1">
      <c r="A45" s="144" t="s">
        <v>333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334</v>
      </c>
      <c r="AG45" s="149"/>
      <c r="AH45" s="294">
        <f>AH44</f>
        <v>45710</v>
      </c>
      <c r="AI45" s="97"/>
      <c r="AJ45" s="97"/>
      <c r="AK45" s="97"/>
      <c r="AL45" s="97"/>
    </row>
    <row r="46" spans="1:38" ht="15.75" customHeight="1">
      <c r="A46" s="144" t="s">
        <v>335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hZcqqBGuKnndBWHqL1wAbOzPbIjTaImPGDzcyPhtqZaPtfhdYatPDLFObv1zcx8xYLFcRcEJ9x/+ppCKxpOzWQ==" saltValue="7HHYvLANyf/NvNHyz1SCQw==" spinCount="100000" sheet="1" formatCells="0" autoFilter="0"/>
  <protectedRanges>
    <protectedRange sqref="P40" name="範囲1"/>
    <protectedRange sqref="X43:Y44 AA43:AA44" name="範囲1_1"/>
  </protectedRanges>
  <mergeCells count="122"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>
      <selection activeCell="P24" sqref="P24"/>
    </sheetView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10</v>
      </c>
      <c r="B2" s="629"/>
      <c r="C2" s="630" t="s">
        <v>1452</v>
      </c>
      <c r="D2" s="631"/>
      <c r="E2" s="631"/>
      <c r="F2" s="631"/>
      <c r="G2" s="631"/>
      <c r="H2" s="153"/>
      <c r="I2" s="97"/>
      <c r="J2" s="632">
        <v>45748</v>
      </c>
      <c r="K2" s="632"/>
      <c r="L2" s="632"/>
      <c r="M2" s="63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338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797">
        <f>SUM(F23)</f>
        <v>0</v>
      </c>
      <c r="M7" s="798"/>
      <c r="N7" s="798"/>
      <c r="O7" s="797">
        <f>SUM(P11:P15,P19:P21,Y11:Y26,AH11:AH25)</f>
        <v>0</v>
      </c>
      <c r="P7" s="799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5" t="s">
        <v>1453</v>
      </c>
      <c r="B9" s="119"/>
      <c r="C9" s="119"/>
      <c r="D9" s="119"/>
      <c r="E9" s="119"/>
      <c r="F9" s="119"/>
      <c r="G9" s="296" t="s">
        <v>1454</v>
      </c>
      <c r="H9" s="119"/>
      <c r="I9" s="119"/>
      <c r="J9" s="158" t="s">
        <v>1455</v>
      </c>
      <c r="K9" s="158"/>
      <c r="L9" s="158"/>
      <c r="M9" s="158"/>
      <c r="N9" s="158"/>
      <c r="O9" s="194"/>
      <c r="P9" s="296" t="s">
        <v>1454</v>
      </c>
      <c r="Q9" s="119"/>
      <c r="R9" s="119"/>
      <c r="S9" s="158" t="s">
        <v>1456</v>
      </c>
      <c r="T9" s="158"/>
      <c r="U9" s="158"/>
      <c r="V9" s="158"/>
      <c r="W9" s="158"/>
      <c r="X9" s="194"/>
      <c r="Y9" s="158"/>
      <c r="Z9" s="119"/>
      <c r="AA9" s="119"/>
      <c r="AB9" s="158" t="s">
        <v>1457</v>
      </c>
      <c r="AC9" s="119"/>
      <c r="AD9" s="119"/>
      <c r="AE9" s="119"/>
      <c r="AF9" s="119"/>
      <c r="AG9" s="297"/>
      <c r="AH9" s="249"/>
      <c r="AI9" s="134"/>
      <c r="AJ9" s="134"/>
      <c r="AK9" s="134"/>
      <c r="AL9" s="134"/>
    </row>
    <row r="10" spans="1:38" ht="15.75" customHeight="1" thickTop="1">
      <c r="A10" s="648" t="s">
        <v>344</v>
      </c>
      <c r="B10" s="649"/>
      <c r="C10" s="650" t="s">
        <v>4</v>
      </c>
      <c r="D10" s="649"/>
      <c r="E10" s="159" t="s">
        <v>115</v>
      </c>
      <c r="F10" s="159" t="s">
        <v>345</v>
      </c>
      <c r="G10" s="160" t="s">
        <v>117</v>
      </c>
      <c r="H10" s="134"/>
      <c r="I10" s="134"/>
      <c r="J10" s="701" t="s">
        <v>344</v>
      </c>
      <c r="K10" s="678"/>
      <c r="L10" s="677" t="s">
        <v>4</v>
      </c>
      <c r="M10" s="678"/>
      <c r="N10" s="164" t="s">
        <v>347</v>
      </c>
      <c r="O10" s="164" t="s">
        <v>345</v>
      </c>
      <c r="P10" s="165" t="s">
        <v>117</v>
      </c>
      <c r="Q10" s="134"/>
      <c r="R10" s="134"/>
      <c r="S10" s="701" t="s">
        <v>344</v>
      </c>
      <c r="T10" s="678"/>
      <c r="U10" s="677" t="s">
        <v>4</v>
      </c>
      <c r="V10" s="678"/>
      <c r="W10" s="164" t="s">
        <v>347</v>
      </c>
      <c r="X10" s="164" t="s">
        <v>345</v>
      </c>
      <c r="Y10" s="165" t="s">
        <v>117</v>
      </c>
      <c r="Z10" s="134"/>
      <c r="AA10" s="134"/>
      <c r="AB10" s="701" t="s">
        <v>344</v>
      </c>
      <c r="AC10" s="678"/>
      <c r="AD10" s="677" t="s">
        <v>4</v>
      </c>
      <c r="AE10" s="678"/>
      <c r="AF10" s="161" t="s">
        <v>115</v>
      </c>
      <c r="AG10" s="271" t="s">
        <v>345</v>
      </c>
      <c r="AH10" s="250" t="s">
        <v>117</v>
      </c>
      <c r="AI10" s="134"/>
      <c r="AJ10" s="134"/>
      <c r="AK10" s="134"/>
      <c r="AL10" s="134"/>
    </row>
    <row r="11" spans="1:38" ht="15.75" customHeight="1">
      <c r="A11" s="651" t="s">
        <v>1458</v>
      </c>
      <c r="B11" s="947"/>
      <c r="C11" s="970">
        <v>45010</v>
      </c>
      <c r="D11" s="676"/>
      <c r="E11" s="327" t="s">
        <v>1459</v>
      </c>
      <c r="F11" s="494">
        <v>1240</v>
      </c>
      <c r="G11" s="166"/>
      <c r="H11" s="134" t="s">
        <v>1460</v>
      </c>
      <c r="I11" s="134"/>
      <c r="J11" s="672" t="s">
        <v>1461</v>
      </c>
      <c r="K11" s="652"/>
      <c r="L11" s="984">
        <v>46010</v>
      </c>
      <c r="M11" s="985"/>
      <c r="N11" s="425" t="s">
        <v>1462</v>
      </c>
      <c r="O11" s="494">
        <v>3355</v>
      </c>
      <c r="P11" s="426"/>
      <c r="Q11" s="134" t="s">
        <v>1463</v>
      </c>
      <c r="R11" s="134"/>
      <c r="S11" s="965" t="s">
        <v>1464</v>
      </c>
      <c r="T11" s="966"/>
      <c r="U11" s="980">
        <v>34040</v>
      </c>
      <c r="V11" s="981"/>
      <c r="W11" s="477" t="s">
        <v>1465</v>
      </c>
      <c r="X11" s="929" t="s">
        <v>1646</v>
      </c>
      <c r="Y11" s="973"/>
      <c r="Z11" s="196" t="s">
        <v>1466</v>
      </c>
      <c r="AA11" s="202"/>
      <c r="AB11" s="672" t="s">
        <v>1467</v>
      </c>
      <c r="AC11" s="652"/>
      <c r="AD11" s="970">
        <v>34230</v>
      </c>
      <c r="AE11" s="747"/>
      <c r="AF11" s="324" t="s">
        <v>1468</v>
      </c>
      <c r="AG11" s="494">
        <v>145</v>
      </c>
      <c r="AH11" s="169"/>
      <c r="AI11" s="134" t="s">
        <v>1469</v>
      </c>
      <c r="AJ11" s="134"/>
      <c r="AK11" s="119"/>
      <c r="AL11" s="134"/>
    </row>
    <row r="12" spans="1:38" ht="15.75" customHeight="1">
      <c r="A12" s="653"/>
      <c r="B12" s="893"/>
      <c r="C12" s="971">
        <v>45200</v>
      </c>
      <c r="D12" s="665"/>
      <c r="E12" s="178" t="s">
        <v>1470</v>
      </c>
      <c r="F12" s="264">
        <v>3120</v>
      </c>
      <c r="G12" s="170"/>
      <c r="H12" s="134" t="s">
        <v>1471</v>
      </c>
      <c r="I12" s="134"/>
      <c r="J12" s="673"/>
      <c r="K12" s="654"/>
      <c r="L12" s="982">
        <v>34025</v>
      </c>
      <c r="M12" s="983"/>
      <c r="N12" s="327" t="s">
        <v>1472</v>
      </c>
      <c r="O12" s="298">
        <v>3075</v>
      </c>
      <c r="P12" s="168"/>
      <c r="Q12" s="134" t="s">
        <v>1473</v>
      </c>
      <c r="R12" s="134"/>
      <c r="S12" s="721"/>
      <c r="T12" s="722"/>
      <c r="U12" s="971">
        <v>34050</v>
      </c>
      <c r="V12" s="668"/>
      <c r="W12" s="178" t="s">
        <v>1474</v>
      </c>
      <c r="X12" s="298">
        <v>1650</v>
      </c>
      <c r="Y12" s="169"/>
      <c r="Z12" s="196" t="s">
        <v>1475</v>
      </c>
      <c r="AA12" s="202"/>
      <c r="AB12" s="673"/>
      <c r="AC12" s="654"/>
      <c r="AD12" s="971">
        <v>34240</v>
      </c>
      <c r="AE12" s="668"/>
      <c r="AF12" s="178" t="s">
        <v>1476</v>
      </c>
      <c r="AG12" s="264">
        <v>190</v>
      </c>
      <c r="AH12" s="169"/>
      <c r="AI12" s="134" t="s">
        <v>1477</v>
      </c>
      <c r="AJ12" s="134"/>
      <c r="AK12" s="119"/>
      <c r="AL12" s="134"/>
    </row>
    <row r="13" spans="1:38" ht="15.75" customHeight="1">
      <c r="A13" s="653"/>
      <c r="B13" s="893"/>
      <c r="C13" s="971">
        <v>45050</v>
      </c>
      <c r="D13" s="665"/>
      <c r="E13" s="178" t="s">
        <v>1478</v>
      </c>
      <c r="F13" s="264">
        <v>2380</v>
      </c>
      <c r="G13" s="170"/>
      <c r="H13" s="134" t="s">
        <v>1479</v>
      </c>
      <c r="I13" s="134"/>
      <c r="J13" s="673"/>
      <c r="K13" s="654"/>
      <c r="L13" s="980">
        <v>32100</v>
      </c>
      <c r="M13" s="981"/>
      <c r="N13" s="474" t="s">
        <v>1480</v>
      </c>
      <c r="O13" s="889" t="s">
        <v>1769</v>
      </c>
      <c r="P13" s="890"/>
      <c r="Q13" s="134" t="s">
        <v>1481</v>
      </c>
      <c r="R13" s="134"/>
      <c r="S13" s="673" t="s">
        <v>1482</v>
      </c>
      <c r="T13" s="654"/>
      <c r="U13" s="971">
        <v>34090</v>
      </c>
      <c r="V13" s="668"/>
      <c r="W13" s="178" t="s">
        <v>1483</v>
      </c>
      <c r="X13" s="264">
        <v>315</v>
      </c>
      <c r="Y13" s="169"/>
      <c r="Z13" s="196" t="s">
        <v>1484</v>
      </c>
      <c r="AA13" s="202"/>
      <c r="AB13" s="673"/>
      <c r="AC13" s="654"/>
      <c r="AD13" s="971">
        <v>34250</v>
      </c>
      <c r="AE13" s="668"/>
      <c r="AF13" s="178" t="s">
        <v>1485</v>
      </c>
      <c r="AG13" s="264">
        <v>2495</v>
      </c>
      <c r="AH13" s="169"/>
      <c r="AI13" s="134" t="s">
        <v>1486</v>
      </c>
      <c r="AJ13" s="134"/>
      <c r="AK13" s="119"/>
      <c r="AL13" s="134"/>
    </row>
    <row r="14" spans="1:38" ht="15.75" customHeight="1">
      <c r="A14" s="653"/>
      <c r="B14" s="893"/>
      <c r="C14" s="971">
        <v>45060</v>
      </c>
      <c r="D14" s="665"/>
      <c r="E14" s="178" t="s">
        <v>1487</v>
      </c>
      <c r="F14" s="264">
        <v>2535</v>
      </c>
      <c r="G14" s="170"/>
      <c r="H14" s="134" t="s">
        <v>1488</v>
      </c>
      <c r="I14" s="134"/>
      <c r="J14" s="673"/>
      <c r="K14" s="654"/>
      <c r="L14" s="668">
        <v>34010</v>
      </c>
      <c r="M14" s="668"/>
      <c r="N14" s="178" t="s">
        <v>1489</v>
      </c>
      <c r="O14" s="298">
        <v>6490</v>
      </c>
      <c r="P14" s="186"/>
      <c r="Q14" s="134" t="s">
        <v>1490</v>
      </c>
      <c r="R14" s="134"/>
      <c r="S14" s="766" t="s">
        <v>1491</v>
      </c>
      <c r="T14" s="767"/>
      <c r="U14" s="971">
        <v>34110</v>
      </c>
      <c r="V14" s="668"/>
      <c r="W14" s="178" t="s">
        <v>1492</v>
      </c>
      <c r="X14" s="264">
        <v>125</v>
      </c>
      <c r="Y14" s="169"/>
      <c r="Z14" s="196" t="s">
        <v>1493</v>
      </c>
      <c r="AA14" s="202"/>
      <c r="AB14" s="673"/>
      <c r="AC14" s="654"/>
      <c r="AD14" s="971">
        <v>34260</v>
      </c>
      <c r="AE14" s="668"/>
      <c r="AF14" s="178" t="s">
        <v>1494</v>
      </c>
      <c r="AG14" s="264">
        <v>2535</v>
      </c>
      <c r="AH14" s="169"/>
      <c r="AI14" s="134" t="s">
        <v>1495</v>
      </c>
      <c r="AJ14" s="134"/>
      <c r="AK14" s="119"/>
      <c r="AL14" s="134"/>
    </row>
    <row r="15" spans="1:38" ht="15.75" customHeight="1">
      <c r="A15" s="653"/>
      <c r="B15" s="893"/>
      <c r="C15" s="971">
        <v>45080</v>
      </c>
      <c r="D15" s="665"/>
      <c r="E15" s="178" t="s">
        <v>1496</v>
      </c>
      <c r="F15" s="298">
        <v>1480</v>
      </c>
      <c r="G15" s="170"/>
      <c r="H15" s="134" t="s">
        <v>1497</v>
      </c>
      <c r="I15" s="134"/>
      <c r="J15" s="686"/>
      <c r="K15" s="687"/>
      <c r="L15" s="748">
        <v>34020</v>
      </c>
      <c r="M15" s="748"/>
      <c r="N15" s="184" t="s">
        <v>1498</v>
      </c>
      <c r="O15" s="299">
        <v>1680</v>
      </c>
      <c r="P15" s="173"/>
      <c r="Q15" s="134"/>
      <c r="R15" s="134"/>
      <c r="S15" s="673"/>
      <c r="T15" s="654"/>
      <c r="U15" s="971">
        <v>34120</v>
      </c>
      <c r="V15" s="668"/>
      <c r="W15" s="178" t="s">
        <v>1499</v>
      </c>
      <c r="X15" s="264">
        <v>1315</v>
      </c>
      <c r="Y15" s="169"/>
      <c r="Z15" s="196" t="s">
        <v>1500</v>
      </c>
      <c r="AA15" s="202"/>
      <c r="AB15" s="673"/>
      <c r="AC15" s="654"/>
      <c r="AD15" s="971">
        <v>34270</v>
      </c>
      <c r="AE15" s="668"/>
      <c r="AF15" s="178" t="s">
        <v>1501</v>
      </c>
      <c r="AG15" s="264">
        <v>135</v>
      </c>
      <c r="AH15" s="169"/>
      <c r="AI15" s="134" t="s">
        <v>1502</v>
      </c>
      <c r="AJ15" s="134"/>
      <c r="AK15" s="119"/>
      <c r="AL15" s="134"/>
    </row>
    <row r="16" spans="1:38" ht="15.75" customHeight="1">
      <c r="A16" s="653"/>
      <c r="B16" s="893"/>
      <c r="C16" s="971">
        <v>45090</v>
      </c>
      <c r="D16" s="665"/>
      <c r="E16" s="178" t="s">
        <v>1503</v>
      </c>
      <c r="F16" s="264">
        <v>1110</v>
      </c>
      <c r="G16" s="170"/>
      <c r="H16" s="134" t="s">
        <v>1504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73"/>
      <c r="T16" s="654"/>
      <c r="U16" s="971">
        <v>34130</v>
      </c>
      <c r="V16" s="668"/>
      <c r="W16" s="178" t="s">
        <v>1505</v>
      </c>
      <c r="X16" s="264">
        <v>150</v>
      </c>
      <c r="Y16" s="169"/>
      <c r="Z16" s="196" t="s">
        <v>1506</v>
      </c>
      <c r="AA16" s="202"/>
      <c r="AB16" s="766" t="s">
        <v>1507</v>
      </c>
      <c r="AC16" s="767"/>
      <c r="AD16" s="971">
        <v>34300</v>
      </c>
      <c r="AE16" s="668"/>
      <c r="AF16" s="178" t="s">
        <v>1508</v>
      </c>
      <c r="AG16" s="264">
        <v>1560</v>
      </c>
      <c r="AH16" s="169"/>
      <c r="AI16" s="134" t="s">
        <v>1509</v>
      </c>
      <c r="AJ16" s="134"/>
      <c r="AK16" s="119"/>
      <c r="AL16" s="134"/>
    </row>
    <row r="17" spans="1:38" ht="15.75" customHeight="1">
      <c r="A17" s="653"/>
      <c r="B17" s="893"/>
      <c r="C17" s="976">
        <v>45100</v>
      </c>
      <c r="D17" s="977"/>
      <c r="E17" s="178" t="s">
        <v>1510</v>
      </c>
      <c r="F17" s="264">
        <v>1230</v>
      </c>
      <c r="G17" s="170"/>
      <c r="H17" s="134" t="s">
        <v>1511</v>
      </c>
      <c r="I17" s="134"/>
      <c r="J17" s="158" t="s">
        <v>1455</v>
      </c>
      <c r="K17" s="134"/>
      <c r="L17" s="134"/>
      <c r="M17" s="134"/>
      <c r="N17" s="119"/>
      <c r="O17" s="208"/>
      <c r="P17" s="288"/>
      <c r="Q17" s="134"/>
      <c r="R17" s="134"/>
      <c r="S17" s="673"/>
      <c r="T17" s="654"/>
      <c r="U17" s="971">
        <v>34430</v>
      </c>
      <c r="V17" s="668"/>
      <c r="W17" s="178" t="s">
        <v>1512</v>
      </c>
      <c r="X17" s="264">
        <v>165</v>
      </c>
      <c r="Y17" s="169"/>
      <c r="Z17" s="196" t="s">
        <v>1513</v>
      </c>
      <c r="AA17" s="202"/>
      <c r="AB17" s="673"/>
      <c r="AC17" s="654"/>
      <c r="AD17" s="971">
        <v>34310</v>
      </c>
      <c r="AE17" s="668"/>
      <c r="AF17" s="178" t="s">
        <v>1514</v>
      </c>
      <c r="AG17" s="264">
        <v>305</v>
      </c>
      <c r="AH17" s="169"/>
      <c r="AI17" s="134" t="s">
        <v>1515</v>
      </c>
      <c r="AJ17" s="134"/>
      <c r="AK17" s="119"/>
      <c r="AL17" s="134"/>
    </row>
    <row r="18" spans="1:38" ht="15.75" customHeight="1">
      <c r="A18" s="974"/>
      <c r="B18" s="975"/>
      <c r="C18" s="971">
        <v>45120</v>
      </c>
      <c r="D18" s="665"/>
      <c r="E18" s="178" t="s">
        <v>1751</v>
      </c>
      <c r="F18" s="298">
        <v>1925</v>
      </c>
      <c r="G18" s="175"/>
      <c r="H18" s="134" t="s">
        <v>1518</v>
      </c>
      <c r="I18" s="134"/>
      <c r="J18" s="701" t="s">
        <v>344</v>
      </c>
      <c r="K18" s="678"/>
      <c r="L18" s="728" t="s">
        <v>4</v>
      </c>
      <c r="M18" s="729"/>
      <c r="N18" s="164" t="s">
        <v>347</v>
      </c>
      <c r="O18" s="164" t="s">
        <v>345</v>
      </c>
      <c r="P18" s="165" t="s">
        <v>117</v>
      </c>
      <c r="Q18" s="134"/>
      <c r="R18" s="134"/>
      <c r="S18" s="766" t="s">
        <v>1519</v>
      </c>
      <c r="T18" s="767"/>
      <c r="U18" s="971">
        <v>34140</v>
      </c>
      <c r="V18" s="668"/>
      <c r="W18" s="178" t="s">
        <v>1520</v>
      </c>
      <c r="X18" s="298">
        <v>1120</v>
      </c>
      <c r="Y18" s="168"/>
      <c r="Z18" s="196" t="s">
        <v>1521</v>
      </c>
      <c r="AA18" s="202"/>
      <c r="AB18" s="673"/>
      <c r="AC18" s="654"/>
      <c r="AD18" s="971">
        <v>34320</v>
      </c>
      <c r="AE18" s="668"/>
      <c r="AF18" s="178" t="s">
        <v>1522</v>
      </c>
      <c r="AG18" s="264">
        <v>170</v>
      </c>
      <c r="AH18" s="169"/>
      <c r="AI18" s="134" t="s">
        <v>1523</v>
      </c>
      <c r="AJ18" s="134"/>
      <c r="AK18" s="119"/>
      <c r="AL18" s="134"/>
    </row>
    <row r="19" spans="1:38" ht="15.75" customHeight="1">
      <c r="A19" s="931" t="s">
        <v>1516</v>
      </c>
      <c r="B19" s="892"/>
      <c r="C19" s="971">
        <v>45070</v>
      </c>
      <c r="D19" s="665"/>
      <c r="E19" s="178" t="s">
        <v>1517</v>
      </c>
      <c r="F19" s="298">
        <v>2180</v>
      </c>
      <c r="G19" s="175"/>
      <c r="H19" s="134" t="s">
        <v>1525</v>
      </c>
      <c r="I19" s="134"/>
      <c r="J19" s="672" t="s">
        <v>1526</v>
      </c>
      <c r="K19" s="652"/>
      <c r="L19" s="970">
        <v>34060</v>
      </c>
      <c r="M19" s="747"/>
      <c r="N19" s="324" t="s">
        <v>1527</v>
      </c>
      <c r="O19" s="494">
        <v>385</v>
      </c>
      <c r="P19" s="236"/>
      <c r="Q19" s="134" t="s">
        <v>1528</v>
      </c>
      <c r="R19" s="134"/>
      <c r="S19" s="673"/>
      <c r="T19" s="654"/>
      <c r="U19" s="971">
        <v>34150</v>
      </c>
      <c r="V19" s="668"/>
      <c r="W19" s="178" t="s">
        <v>1529</v>
      </c>
      <c r="X19" s="264">
        <v>140</v>
      </c>
      <c r="Y19" s="169"/>
      <c r="Z19" s="196" t="s">
        <v>1530</v>
      </c>
      <c r="AA19" s="202"/>
      <c r="AB19" s="673"/>
      <c r="AC19" s="654"/>
      <c r="AD19" s="971">
        <v>34340</v>
      </c>
      <c r="AE19" s="972"/>
      <c r="AF19" s="178" t="s">
        <v>1531</v>
      </c>
      <c r="AG19" s="264">
        <v>315</v>
      </c>
      <c r="AH19" s="169"/>
      <c r="AI19" s="134" t="s">
        <v>1532</v>
      </c>
      <c r="AJ19" s="134"/>
      <c r="AK19" s="119"/>
      <c r="AL19" s="134"/>
    </row>
    <row r="20" spans="1:38" ht="15.75" customHeight="1">
      <c r="A20" s="653"/>
      <c r="B20" s="893"/>
      <c r="C20" s="971">
        <v>45300</v>
      </c>
      <c r="D20" s="665"/>
      <c r="E20" s="178" t="s">
        <v>1524</v>
      </c>
      <c r="F20" s="266">
        <v>905</v>
      </c>
      <c r="G20" s="170"/>
      <c r="H20" s="134" t="s">
        <v>1534</v>
      </c>
      <c r="I20" s="134"/>
      <c r="J20" s="673"/>
      <c r="K20" s="654"/>
      <c r="L20" s="971">
        <v>34070</v>
      </c>
      <c r="M20" s="668"/>
      <c r="N20" s="178" t="s">
        <v>1535</v>
      </c>
      <c r="O20" s="264">
        <v>715</v>
      </c>
      <c r="P20" s="169"/>
      <c r="Q20" s="134" t="s">
        <v>1536</v>
      </c>
      <c r="R20" s="134"/>
      <c r="S20" s="673"/>
      <c r="T20" s="654"/>
      <c r="U20" s="971">
        <v>34160</v>
      </c>
      <c r="V20" s="668"/>
      <c r="W20" s="178" t="s">
        <v>1537</v>
      </c>
      <c r="X20" s="264">
        <v>240</v>
      </c>
      <c r="Y20" s="169"/>
      <c r="Z20" s="196" t="s">
        <v>1538</v>
      </c>
      <c r="AA20" s="202"/>
      <c r="AB20" s="766" t="s">
        <v>1539</v>
      </c>
      <c r="AC20" s="767"/>
      <c r="AD20" s="971">
        <v>34350</v>
      </c>
      <c r="AE20" s="972"/>
      <c r="AF20" s="178" t="s">
        <v>1540</v>
      </c>
      <c r="AG20" s="264">
        <v>180</v>
      </c>
      <c r="AH20" s="169"/>
      <c r="AI20" s="134" t="s">
        <v>1541</v>
      </c>
      <c r="AJ20" s="134"/>
      <c r="AK20" s="119"/>
      <c r="AL20" s="134"/>
    </row>
    <row r="21" spans="1:38" ht="15.75" customHeight="1" thickBot="1">
      <c r="A21" s="915"/>
      <c r="B21" s="894"/>
      <c r="C21" s="978">
        <v>45310</v>
      </c>
      <c r="D21" s="979"/>
      <c r="E21" s="331" t="s">
        <v>1533</v>
      </c>
      <c r="F21" s="299">
        <v>230</v>
      </c>
      <c r="G21" s="199"/>
      <c r="H21" s="134"/>
      <c r="I21" s="202"/>
      <c r="J21" s="686"/>
      <c r="K21" s="687"/>
      <c r="L21" s="978">
        <v>34085</v>
      </c>
      <c r="M21" s="979"/>
      <c r="N21" s="332" t="s">
        <v>1542</v>
      </c>
      <c r="O21" s="301">
        <v>240</v>
      </c>
      <c r="P21" s="240"/>
      <c r="Q21" s="134" t="s">
        <v>1543</v>
      </c>
      <c r="R21" s="134"/>
      <c r="S21" s="766" t="s">
        <v>1544</v>
      </c>
      <c r="T21" s="767"/>
      <c r="U21" s="971">
        <v>34175</v>
      </c>
      <c r="V21" s="988"/>
      <c r="W21" s="178" t="s">
        <v>1545</v>
      </c>
      <c r="X21" s="264">
        <v>175</v>
      </c>
      <c r="Y21" s="169"/>
      <c r="Z21" s="196" t="s">
        <v>1546</v>
      </c>
      <c r="AA21" s="202"/>
      <c r="AB21" s="673"/>
      <c r="AC21" s="654"/>
      <c r="AD21" s="971">
        <v>34360</v>
      </c>
      <c r="AE21" s="972"/>
      <c r="AF21" s="178" t="s">
        <v>1547</v>
      </c>
      <c r="AG21" s="264">
        <v>3925</v>
      </c>
      <c r="AH21" s="169"/>
      <c r="AI21" s="134" t="s">
        <v>1548</v>
      </c>
      <c r="AJ21" s="134"/>
      <c r="AK21" s="119"/>
      <c r="AL21" s="134"/>
    </row>
    <row r="22" spans="1:38" ht="15.75" customHeight="1" thickTop="1" thickBot="1">
      <c r="A22" s="244" t="s">
        <v>805</v>
      </c>
      <c r="B22" s="245"/>
      <c r="C22" s="245"/>
      <c r="D22" s="245"/>
      <c r="E22" s="246"/>
      <c r="F22" s="300">
        <f>SUM(F11:F21)</f>
        <v>18335</v>
      </c>
      <c r="G22" s="248"/>
      <c r="H22" s="134"/>
      <c r="I22" s="202"/>
      <c r="J22" s="134"/>
      <c r="Q22" s="134"/>
      <c r="R22" s="134"/>
      <c r="S22" s="673"/>
      <c r="T22" s="654"/>
      <c r="U22" s="971">
        <v>34180</v>
      </c>
      <c r="V22" s="988"/>
      <c r="W22" s="178" t="s">
        <v>1549</v>
      </c>
      <c r="X22" s="264">
        <v>1975</v>
      </c>
      <c r="Y22" s="169"/>
      <c r="Z22" s="196" t="s">
        <v>1550</v>
      </c>
      <c r="AA22" s="202"/>
      <c r="AB22" s="673"/>
      <c r="AC22" s="654"/>
      <c r="AD22" s="980">
        <v>34380</v>
      </c>
      <c r="AE22" s="989"/>
      <c r="AF22" s="474" t="s">
        <v>1551</v>
      </c>
      <c r="AG22" s="935" t="s">
        <v>1552</v>
      </c>
      <c r="AH22" s="936"/>
      <c r="AI22" s="134" t="s">
        <v>1553</v>
      </c>
      <c r="AJ22" s="134"/>
      <c r="AK22" s="119"/>
      <c r="AL22" s="134"/>
    </row>
    <row r="23" spans="1:38" ht="15.75" customHeight="1" thickTop="1" thickBot="1">
      <c r="A23" s="302" t="s">
        <v>812</v>
      </c>
      <c r="B23" s="303"/>
      <c r="C23" s="303"/>
      <c r="D23" s="303"/>
      <c r="E23" s="304"/>
      <c r="F23" s="204">
        <f>SUM(G11:G21)</f>
        <v>0</v>
      </c>
      <c r="G23" s="201"/>
      <c r="H23" s="202"/>
      <c r="I23" s="202"/>
      <c r="Q23" s="134"/>
      <c r="R23" s="134"/>
      <c r="S23" s="673"/>
      <c r="T23" s="654"/>
      <c r="U23" s="980">
        <v>34181</v>
      </c>
      <c r="V23" s="989"/>
      <c r="W23" s="474" t="s">
        <v>1554</v>
      </c>
      <c r="X23" s="935" t="s">
        <v>1555</v>
      </c>
      <c r="Y23" s="936"/>
      <c r="Z23" s="196" t="s">
        <v>1556</v>
      </c>
      <c r="AA23" s="202"/>
      <c r="AB23" s="766" t="s">
        <v>1557</v>
      </c>
      <c r="AC23" s="767"/>
      <c r="AD23" s="971">
        <v>34390</v>
      </c>
      <c r="AE23" s="988"/>
      <c r="AF23" s="178" t="s">
        <v>1558</v>
      </c>
      <c r="AG23" s="264">
        <v>235</v>
      </c>
      <c r="AH23" s="169"/>
      <c r="AI23" s="134" t="s">
        <v>1559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66" t="s">
        <v>1560</v>
      </c>
      <c r="T24" s="767"/>
      <c r="U24" s="971">
        <v>34190</v>
      </c>
      <c r="V24" s="988"/>
      <c r="W24" s="178" t="s">
        <v>1561</v>
      </c>
      <c r="X24" s="264">
        <v>245</v>
      </c>
      <c r="Y24" s="169"/>
      <c r="Z24" s="196" t="s">
        <v>1562</v>
      </c>
      <c r="AA24" s="202"/>
      <c r="AB24" s="673"/>
      <c r="AC24" s="654"/>
      <c r="AD24" s="976">
        <v>34400</v>
      </c>
      <c r="AE24" s="990"/>
      <c r="AF24" s="334" t="s">
        <v>1563</v>
      </c>
      <c r="AG24" s="264">
        <v>1060</v>
      </c>
      <c r="AH24" s="186"/>
      <c r="AI24" s="134" t="s">
        <v>1564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73"/>
      <c r="T25" s="654"/>
      <c r="U25" s="971">
        <v>34200</v>
      </c>
      <c r="V25" s="988"/>
      <c r="W25" s="178" t="s">
        <v>1565</v>
      </c>
      <c r="X25" s="264">
        <v>210</v>
      </c>
      <c r="Y25" s="169"/>
      <c r="Z25" s="196" t="s">
        <v>1566</v>
      </c>
      <c r="AA25" s="202"/>
      <c r="AB25" s="819" t="s">
        <v>1567</v>
      </c>
      <c r="AC25" s="820"/>
      <c r="AD25" s="986">
        <v>34420</v>
      </c>
      <c r="AE25" s="706"/>
      <c r="AF25" s="171" t="s">
        <v>1568</v>
      </c>
      <c r="AG25" s="203">
        <v>850</v>
      </c>
      <c r="AH25" s="173"/>
      <c r="AI25" s="134" t="s">
        <v>1569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86"/>
      <c r="T26" s="687"/>
      <c r="U26" s="986">
        <v>34210</v>
      </c>
      <c r="V26" s="987"/>
      <c r="W26" s="184" t="s">
        <v>1570</v>
      </c>
      <c r="X26" s="299">
        <v>600</v>
      </c>
      <c r="Y26" s="173"/>
      <c r="Z26" s="196" t="s">
        <v>1571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8"/>
      <c r="P32" s="210"/>
      <c r="Q32" s="118"/>
      <c r="R32" s="118"/>
      <c r="S32" s="134"/>
      <c r="T32" s="119"/>
      <c r="U32" s="119"/>
      <c r="V32" s="119"/>
      <c r="W32" s="119"/>
      <c r="X32" s="288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8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6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8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8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8"/>
      <c r="AH40" s="143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8" t="s">
        <v>1572</v>
      </c>
      <c r="AG43" s="409"/>
      <c r="AH43" s="215">
        <f>SUM(F22)</f>
        <v>18335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10" t="s">
        <v>507</v>
      </c>
      <c r="AG44" s="418"/>
      <c r="AH44" s="216">
        <f>SUM(O11:O15,O19:O21,X11:X26,AG11:AG25)</f>
        <v>38465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56800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JEXSZlS4NBhXWp0GY7/MQ2LBBukvQJ8czrGw1NNvrNVLgZDpc1RcxjhELb7p6lvYVRIpVscYLtoq+yrVcTIv+w==" saltValue="tXcSz9fqDUQ1ORWB2VvprQ==" spinCount="100000" sheet="1" formatCells="0" autoFilter="0"/>
  <protectedRanges>
    <protectedRange sqref="W34:Y34 W40:Y40" name="範囲1"/>
    <protectedRange sqref="P33" name="範囲1_1"/>
  </protectedRanges>
  <mergeCells count="115"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5.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628">
        <v>11</v>
      </c>
      <c r="B2" s="629"/>
      <c r="C2" s="630" t="s">
        <v>1573</v>
      </c>
      <c r="D2" s="631"/>
      <c r="E2" s="631"/>
      <c r="F2" s="631"/>
      <c r="G2" s="631"/>
      <c r="H2" s="153"/>
      <c r="I2" s="97"/>
      <c r="J2" s="802">
        <v>45748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1648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40" ht="24.75" customHeight="1" thickBot="1">
      <c r="A5" s="635"/>
      <c r="B5" s="636"/>
      <c r="C5" s="637"/>
      <c r="D5" s="1003" t="str">
        <f>表紙!E5</f>
        <v/>
      </c>
      <c r="E5" s="1004"/>
      <c r="F5" s="1005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40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338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1052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40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797">
        <f>F21</f>
        <v>0</v>
      </c>
      <c r="M7" s="798"/>
      <c r="N7" s="798"/>
      <c r="O7" s="797">
        <f>SUM(P11:P17,P21:P29,Y11:Y21,AH11:AH16)</f>
        <v>0</v>
      </c>
      <c r="P7" s="799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1686</v>
      </c>
      <c r="B9" s="119"/>
      <c r="C9" s="119"/>
      <c r="D9" s="119"/>
      <c r="E9" s="119"/>
      <c r="F9" s="119"/>
      <c r="G9" s="119"/>
      <c r="H9" s="119"/>
      <c r="I9" s="119"/>
      <c r="J9" s="119" t="s">
        <v>1574</v>
      </c>
      <c r="K9" s="119"/>
      <c r="L9" s="119"/>
      <c r="M9" s="119"/>
      <c r="N9" s="119"/>
      <c r="O9" s="183"/>
      <c r="P9" s="119"/>
      <c r="Q9" s="119"/>
      <c r="R9" s="119"/>
      <c r="S9" s="119" t="s">
        <v>1575</v>
      </c>
      <c r="T9" s="119"/>
      <c r="U9" s="119"/>
      <c r="V9" s="119"/>
      <c r="W9" s="119"/>
      <c r="X9" s="119"/>
      <c r="Y9" s="119"/>
      <c r="Z9" s="119"/>
      <c r="AA9" s="119"/>
      <c r="AB9" s="119" t="s">
        <v>1576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648" t="s">
        <v>344</v>
      </c>
      <c r="B10" s="649"/>
      <c r="C10" s="650" t="s">
        <v>4</v>
      </c>
      <c r="D10" s="649"/>
      <c r="E10" s="232" t="s">
        <v>115</v>
      </c>
      <c r="F10" s="159" t="s">
        <v>345</v>
      </c>
      <c r="G10" s="160" t="s">
        <v>117</v>
      </c>
      <c r="H10"/>
      <c r="I10"/>
      <c r="J10" s="701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/>
      <c r="R10" s="134"/>
      <c r="S10" s="701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/>
      <c r="AA10" s="134"/>
      <c r="AB10" s="701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/>
      <c r="AJ10" s="134"/>
    </row>
    <row r="11" spans="1:40" ht="15.75" customHeight="1">
      <c r="A11" s="1021" t="s">
        <v>1577</v>
      </c>
      <c r="B11" s="992"/>
      <c r="C11" s="904">
        <v>47010</v>
      </c>
      <c r="D11" s="905"/>
      <c r="E11" s="477" t="s">
        <v>1578</v>
      </c>
      <c r="F11" s="1019" t="s">
        <v>1768</v>
      </c>
      <c r="G11" s="1020"/>
      <c r="H11"/>
      <c r="I11"/>
      <c r="J11" s="991" t="s">
        <v>1579</v>
      </c>
      <c r="K11" s="992"/>
      <c r="L11" s="859">
        <v>35020</v>
      </c>
      <c r="M11" s="860"/>
      <c r="N11" s="128" t="s">
        <v>1580</v>
      </c>
      <c r="O11" s="494">
        <v>210</v>
      </c>
      <c r="P11" s="169"/>
      <c r="Q11"/>
      <c r="R11" s="283"/>
      <c r="S11" s="991" t="s">
        <v>1581</v>
      </c>
      <c r="T11" s="992"/>
      <c r="U11" s="995">
        <v>35240</v>
      </c>
      <c r="V11" s="996"/>
      <c r="W11" s="333" t="s">
        <v>1582</v>
      </c>
      <c r="X11" s="494">
        <v>790</v>
      </c>
      <c r="Y11" s="251"/>
      <c r="Z11"/>
      <c r="AA11" s="134"/>
      <c r="AB11" s="991" t="s">
        <v>1583</v>
      </c>
      <c r="AC11" s="992"/>
      <c r="AD11" s="995">
        <v>35140</v>
      </c>
      <c r="AE11" s="996"/>
      <c r="AF11" s="333" t="s">
        <v>1584</v>
      </c>
      <c r="AG11" s="494">
        <v>370</v>
      </c>
      <c r="AH11" s="251"/>
      <c r="AI11"/>
      <c r="AJ11" s="134"/>
      <c r="AK11" s="134"/>
      <c r="AL11" s="134"/>
    </row>
    <row r="12" spans="1:40" ht="15.75" customHeight="1">
      <c r="A12" s="1022"/>
      <c r="B12" s="1013"/>
      <c r="C12" s="659">
        <v>47100</v>
      </c>
      <c r="D12" s="660"/>
      <c r="E12" s="327" t="s">
        <v>1746</v>
      </c>
      <c r="F12" s="264">
        <v>1115</v>
      </c>
      <c r="G12" s="478"/>
      <c r="H12"/>
      <c r="I12"/>
      <c r="J12" s="1012"/>
      <c r="K12" s="1013"/>
      <c r="L12" s="859">
        <v>35025</v>
      </c>
      <c r="M12" s="860"/>
      <c r="N12" s="198" t="s">
        <v>1586</v>
      </c>
      <c r="O12" s="197">
        <v>35</v>
      </c>
      <c r="P12" s="169"/>
      <c r="Q12"/>
      <c r="R12" s="283"/>
      <c r="S12" s="993"/>
      <c r="T12" s="994"/>
      <c r="U12" s="666">
        <v>35260</v>
      </c>
      <c r="V12" s="667"/>
      <c r="W12" s="432" t="s">
        <v>1587</v>
      </c>
      <c r="X12" s="956" t="s">
        <v>1688</v>
      </c>
      <c r="Y12" s="957"/>
      <c r="Z12"/>
      <c r="AA12" s="134"/>
      <c r="AB12" s="993"/>
      <c r="AC12" s="994"/>
      <c r="AD12" s="859">
        <v>35145</v>
      </c>
      <c r="AE12" s="860"/>
      <c r="AF12" s="198" t="s">
        <v>1588</v>
      </c>
      <c r="AG12" s="306">
        <v>15</v>
      </c>
      <c r="AH12" s="169"/>
      <c r="AI12"/>
      <c r="AJ12" s="134"/>
      <c r="AK12" s="134"/>
      <c r="AL12" s="134"/>
    </row>
    <row r="13" spans="1:40" ht="15.75" customHeight="1">
      <c r="A13" s="1022"/>
      <c r="B13" s="1013"/>
      <c r="C13" s="859">
        <v>47020</v>
      </c>
      <c r="D13" s="860"/>
      <c r="E13" s="178" t="s">
        <v>1585</v>
      </c>
      <c r="F13" s="310">
        <v>2335</v>
      </c>
      <c r="G13" s="175"/>
      <c r="H13"/>
      <c r="I13"/>
      <c r="J13" s="1012"/>
      <c r="K13" s="1013"/>
      <c r="L13" s="859">
        <v>35030</v>
      </c>
      <c r="M13" s="860"/>
      <c r="N13" s="128" t="s">
        <v>1590</v>
      </c>
      <c r="O13" s="197">
        <v>80</v>
      </c>
      <c r="P13" s="169"/>
      <c r="Q13"/>
      <c r="R13" s="283"/>
      <c r="S13" s="1001" t="s">
        <v>1591</v>
      </c>
      <c r="T13" s="1002"/>
      <c r="U13" s="859">
        <v>35210</v>
      </c>
      <c r="V13" s="860"/>
      <c r="W13" s="334" t="s">
        <v>1592</v>
      </c>
      <c r="X13" s="197">
        <v>280</v>
      </c>
      <c r="Y13" s="186"/>
      <c r="Z13"/>
      <c r="AA13" s="134"/>
      <c r="AB13" s="1001" t="s">
        <v>1593</v>
      </c>
      <c r="AC13" s="1002"/>
      <c r="AD13" s="859">
        <v>35150</v>
      </c>
      <c r="AE13" s="860"/>
      <c r="AF13" s="334" t="s">
        <v>1594</v>
      </c>
      <c r="AG13" s="305">
        <v>270</v>
      </c>
      <c r="AH13" s="186"/>
      <c r="AI13"/>
      <c r="AJ13" s="134"/>
      <c r="AK13" s="134"/>
      <c r="AL13" s="134"/>
      <c r="AN13" s="134"/>
    </row>
    <row r="14" spans="1:40" ht="15.75" customHeight="1">
      <c r="A14" s="1022"/>
      <c r="B14" s="1013"/>
      <c r="C14" s="859">
        <v>47040</v>
      </c>
      <c r="D14" s="860"/>
      <c r="E14" s="178" t="s">
        <v>1589</v>
      </c>
      <c r="F14" s="310">
        <v>3885</v>
      </c>
      <c r="G14" s="175"/>
      <c r="H14"/>
      <c r="I14"/>
      <c r="J14" s="1012"/>
      <c r="K14" s="1013"/>
      <c r="L14" s="666">
        <v>35040</v>
      </c>
      <c r="M14" s="667"/>
      <c r="N14" s="136" t="s">
        <v>1596</v>
      </c>
      <c r="O14" s="956" t="s">
        <v>1597</v>
      </c>
      <c r="P14" s="957"/>
      <c r="Q14"/>
      <c r="R14" s="283"/>
      <c r="S14" s="766" t="s">
        <v>1598</v>
      </c>
      <c r="T14" s="767"/>
      <c r="U14" s="859">
        <v>35170</v>
      </c>
      <c r="V14" s="860"/>
      <c r="W14" s="128" t="s">
        <v>1599</v>
      </c>
      <c r="X14" s="306">
        <v>45</v>
      </c>
      <c r="Y14" s="169"/>
      <c r="Z14"/>
      <c r="AA14" s="134"/>
      <c r="AB14" s="1001" t="s">
        <v>1600</v>
      </c>
      <c r="AC14" s="1002"/>
      <c r="AD14" s="859">
        <v>35420</v>
      </c>
      <c r="AE14" s="860"/>
      <c r="AF14" s="334" t="s">
        <v>1601</v>
      </c>
      <c r="AG14" s="305">
        <v>560</v>
      </c>
      <c r="AH14" s="186"/>
      <c r="AI14"/>
      <c r="AJ14" s="134"/>
      <c r="AK14" s="134"/>
      <c r="AL14" s="134"/>
      <c r="AN14" s="134"/>
    </row>
    <row r="15" spans="1:40" ht="15.75" customHeight="1">
      <c r="A15" s="1023"/>
      <c r="B15" s="994"/>
      <c r="C15" s="859">
        <v>47050</v>
      </c>
      <c r="D15" s="860"/>
      <c r="E15" s="178" t="s">
        <v>1595</v>
      </c>
      <c r="F15" s="310">
        <v>3210</v>
      </c>
      <c r="G15" s="175"/>
      <c r="H15"/>
      <c r="I15"/>
      <c r="J15" s="997" t="s">
        <v>1602</v>
      </c>
      <c r="K15" s="998"/>
      <c r="L15" s="859">
        <v>35070</v>
      </c>
      <c r="M15" s="860"/>
      <c r="N15" s="128" t="s">
        <v>1604</v>
      </c>
      <c r="O15" s="197">
        <v>45</v>
      </c>
      <c r="P15" s="169"/>
      <c r="Q15"/>
      <c r="R15" s="283"/>
      <c r="S15" s="673"/>
      <c r="T15" s="654"/>
      <c r="U15" s="859">
        <v>35180</v>
      </c>
      <c r="V15" s="860"/>
      <c r="W15" s="334" t="s">
        <v>1605</v>
      </c>
      <c r="X15" s="305">
        <v>465</v>
      </c>
      <c r="Y15" s="186"/>
      <c r="Z15"/>
      <c r="AA15" s="134"/>
      <c r="AB15" s="997" t="s">
        <v>1606</v>
      </c>
      <c r="AC15" s="998"/>
      <c r="AD15" s="859">
        <v>35440</v>
      </c>
      <c r="AE15" s="860"/>
      <c r="AF15" s="334" t="s">
        <v>1607</v>
      </c>
      <c r="AG15" s="305">
        <v>70</v>
      </c>
      <c r="AH15" s="186"/>
      <c r="AI15"/>
      <c r="AJ15" s="134"/>
      <c r="AK15" s="134"/>
      <c r="AN15" s="134"/>
    </row>
    <row r="16" spans="1:40" ht="15.75" customHeight="1">
      <c r="A16" s="1014" t="s">
        <v>1602</v>
      </c>
      <c r="B16" s="1015"/>
      <c r="C16" s="1009">
        <v>47060</v>
      </c>
      <c r="D16" s="860"/>
      <c r="E16" s="178" t="s">
        <v>1603</v>
      </c>
      <c r="F16" s="310">
        <v>1350</v>
      </c>
      <c r="G16" s="175"/>
      <c r="H16"/>
      <c r="I16"/>
      <c r="J16" s="1012"/>
      <c r="K16" s="1013"/>
      <c r="L16" s="859">
        <v>35410</v>
      </c>
      <c r="M16" s="860"/>
      <c r="N16" s="128" t="s">
        <v>1609</v>
      </c>
      <c r="O16" s="197">
        <v>115</v>
      </c>
      <c r="P16" s="169"/>
      <c r="Q16"/>
      <c r="R16" s="134"/>
      <c r="S16" s="674"/>
      <c r="T16" s="675"/>
      <c r="U16" s="666">
        <v>35190</v>
      </c>
      <c r="V16" s="667"/>
      <c r="W16" s="185" t="s">
        <v>1610</v>
      </c>
      <c r="X16" s="956" t="s">
        <v>1687</v>
      </c>
      <c r="Y16" s="957"/>
      <c r="Z16"/>
      <c r="AA16" s="134"/>
      <c r="AB16" s="999"/>
      <c r="AC16" s="1000"/>
      <c r="AD16" s="862">
        <v>35450</v>
      </c>
      <c r="AE16" s="884"/>
      <c r="AF16" s="184" t="s">
        <v>1611</v>
      </c>
      <c r="AG16" s="435">
        <v>750</v>
      </c>
      <c r="AH16" s="173"/>
      <c r="AI16"/>
      <c r="AJ16" s="134"/>
      <c r="AK16" s="134"/>
      <c r="AN16" s="134"/>
    </row>
    <row r="17" spans="1:60" ht="15.75" customHeight="1">
      <c r="A17" s="1016"/>
      <c r="B17" s="1017"/>
      <c r="C17" s="1007">
        <v>47070</v>
      </c>
      <c r="D17" s="1008"/>
      <c r="E17" s="178" t="s">
        <v>1608</v>
      </c>
      <c r="F17" s="310">
        <v>440</v>
      </c>
      <c r="G17" s="175"/>
      <c r="H17"/>
      <c r="I17"/>
      <c r="J17" s="1010" t="s">
        <v>1612</v>
      </c>
      <c r="K17" s="1011"/>
      <c r="L17" s="862">
        <v>35090</v>
      </c>
      <c r="M17" s="884"/>
      <c r="N17" s="171" t="s">
        <v>1614</v>
      </c>
      <c r="O17" s="203">
        <v>150</v>
      </c>
      <c r="P17" s="173"/>
      <c r="Q17"/>
      <c r="R17" s="134"/>
      <c r="S17" s="768" t="s">
        <v>1615</v>
      </c>
      <c r="T17" s="769"/>
      <c r="U17" s="859">
        <v>35280</v>
      </c>
      <c r="V17" s="860"/>
      <c r="W17" s="334" t="s">
        <v>1616</v>
      </c>
      <c r="X17" s="305">
        <v>830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23" t="s">
        <v>1612</v>
      </c>
      <c r="B18" s="994"/>
      <c r="C18" s="880">
        <v>47080</v>
      </c>
      <c r="D18" s="1006"/>
      <c r="E18" s="178" t="s">
        <v>1613</v>
      </c>
      <c r="F18" s="310">
        <v>2730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66" t="s">
        <v>1619</v>
      </c>
      <c r="T18" s="767"/>
      <c r="U18" s="859">
        <v>35290</v>
      </c>
      <c r="V18" s="860"/>
      <c r="W18" s="334" t="s">
        <v>1620</v>
      </c>
      <c r="X18" s="305">
        <v>920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18" t="s">
        <v>1617</v>
      </c>
      <c r="B19" s="1000"/>
      <c r="C19" s="862">
        <v>47090</v>
      </c>
      <c r="D19" s="884"/>
      <c r="E19" s="184" t="s">
        <v>1618</v>
      </c>
      <c r="F19" s="310">
        <v>1640</v>
      </c>
      <c r="G19" s="175"/>
      <c r="H19"/>
      <c r="I19"/>
      <c r="J19" s="158" t="s">
        <v>1621</v>
      </c>
      <c r="K19" s="119"/>
      <c r="L19" s="119"/>
      <c r="M19" s="119"/>
      <c r="N19" s="119"/>
      <c r="O19" s="307"/>
      <c r="P19" s="210"/>
      <c r="Q19"/>
      <c r="R19" s="283"/>
      <c r="S19" s="673"/>
      <c r="T19" s="654"/>
      <c r="U19" s="859">
        <v>35300</v>
      </c>
      <c r="V19" s="860"/>
      <c r="W19" s="198" t="s">
        <v>1622</v>
      </c>
      <c r="X19" s="306">
        <v>65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805</v>
      </c>
      <c r="B20" s="177"/>
      <c r="C20" s="177"/>
      <c r="D20" s="177"/>
      <c r="E20" s="246"/>
      <c r="F20" s="200">
        <f>SUM(F11:F19)</f>
        <v>16705</v>
      </c>
      <c r="G20" s="248"/>
      <c r="H20"/>
      <c r="I20"/>
      <c r="J20" s="701" t="s">
        <v>344</v>
      </c>
      <c r="K20" s="678"/>
      <c r="L20" s="677" t="s">
        <v>4</v>
      </c>
      <c r="M20" s="678"/>
      <c r="N20" s="161" t="s">
        <v>115</v>
      </c>
      <c r="O20" s="164" t="s">
        <v>345</v>
      </c>
      <c r="P20" s="165" t="s">
        <v>117</v>
      </c>
      <c r="Q20"/>
      <c r="R20" s="283"/>
      <c r="S20" s="674"/>
      <c r="T20" s="675"/>
      <c r="U20" s="666">
        <v>35310</v>
      </c>
      <c r="V20" s="667"/>
      <c r="W20" s="309" t="s">
        <v>1623</v>
      </c>
      <c r="X20" s="956" t="s">
        <v>1624</v>
      </c>
      <c r="Y20" s="957"/>
      <c r="Z20"/>
      <c r="AA20" s="134"/>
      <c r="AI20"/>
      <c r="AJ20" s="134"/>
      <c r="AK20" s="134"/>
    </row>
    <row r="21" spans="1:60" ht="15.75" customHeight="1" thickTop="1" thickBot="1">
      <c r="A21" s="302" t="s">
        <v>812</v>
      </c>
      <c r="B21" s="303"/>
      <c r="C21" s="303"/>
      <c r="D21" s="303"/>
      <c r="E21" s="304"/>
      <c r="F21" s="311">
        <f>SUM(G11:G19)</f>
        <v>0</v>
      </c>
      <c r="G21" s="201"/>
      <c r="H21"/>
      <c r="I21"/>
      <c r="J21" s="991" t="s">
        <v>1625</v>
      </c>
      <c r="K21" s="992"/>
      <c r="L21" s="995">
        <v>35340</v>
      </c>
      <c r="M21" s="996"/>
      <c r="N21" s="333" t="s">
        <v>1626</v>
      </c>
      <c r="O21" s="494">
        <v>195</v>
      </c>
      <c r="P21" s="251"/>
      <c r="Q21"/>
      <c r="R21" s="283"/>
      <c r="S21" s="819" t="s">
        <v>1627</v>
      </c>
      <c r="T21" s="820"/>
      <c r="U21" s="862">
        <v>35320</v>
      </c>
      <c r="V21" s="884"/>
      <c r="W21" s="184" t="s">
        <v>1628</v>
      </c>
      <c r="X21" s="203">
        <v>320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993"/>
      <c r="K22" s="994"/>
      <c r="L22" s="859">
        <v>35350</v>
      </c>
      <c r="M22" s="860"/>
      <c r="N22" s="431" t="s">
        <v>1629</v>
      </c>
      <c r="O22" s="308">
        <v>775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4"/>
      <c r="B23" s="404"/>
      <c r="C23" s="404"/>
      <c r="D23" s="404"/>
      <c r="E23" s="404"/>
      <c r="F23" s="404"/>
      <c r="G23" s="404"/>
      <c r="H23"/>
      <c r="I23"/>
      <c r="J23" s="997" t="s">
        <v>1630</v>
      </c>
      <c r="K23" s="998"/>
      <c r="L23" s="859">
        <v>35360</v>
      </c>
      <c r="M23" s="860"/>
      <c r="N23" s="431" t="s">
        <v>1631</v>
      </c>
      <c r="O23" s="308">
        <v>780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6"/>
      <c r="B24" s="346"/>
      <c r="C24" s="346"/>
      <c r="D24" s="346"/>
      <c r="E24" s="346"/>
      <c r="F24" s="346"/>
      <c r="G24" s="346"/>
      <c r="H24"/>
      <c r="I24"/>
      <c r="J24" s="993"/>
      <c r="K24" s="994"/>
      <c r="L24" s="1024">
        <v>35375</v>
      </c>
      <c r="M24" s="1025"/>
      <c r="N24" s="432" t="s">
        <v>1632</v>
      </c>
      <c r="O24" s="956" t="s">
        <v>1633</v>
      </c>
      <c r="P24" s="957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997" t="s">
        <v>1634</v>
      </c>
      <c r="K25" s="998"/>
      <c r="L25" s="880">
        <v>35380</v>
      </c>
      <c r="M25" s="1006"/>
      <c r="N25" s="342" t="s">
        <v>1635</v>
      </c>
      <c r="O25" s="308">
        <v>420</v>
      </c>
      <c r="P25" s="186"/>
      <c r="Q25"/>
      <c r="R25" s="283"/>
      <c r="S25" s="134"/>
      <c r="T25" s="134"/>
      <c r="U25" s="134"/>
      <c r="V25" s="134"/>
      <c r="W25" s="371"/>
      <c r="X25" s="371"/>
      <c r="Y25" s="371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993"/>
      <c r="K26" s="994"/>
      <c r="L26" s="859">
        <v>35390</v>
      </c>
      <c r="M26" s="860"/>
      <c r="N26" s="139" t="s">
        <v>1636</v>
      </c>
      <c r="O26" s="312">
        <v>100</v>
      </c>
      <c r="P26" s="186"/>
      <c r="Q26"/>
      <c r="R26" s="283"/>
      <c r="S26" s="134"/>
      <c r="T26" s="134"/>
      <c r="U26" s="134"/>
      <c r="V26" s="134"/>
      <c r="W26" s="372"/>
      <c r="X26" s="371"/>
      <c r="Y26" s="373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997" t="s">
        <v>1637</v>
      </c>
      <c r="K27" s="998"/>
      <c r="L27" s="859">
        <v>35100</v>
      </c>
      <c r="M27" s="860"/>
      <c r="N27" s="178" t="s">
        <v>1638</v>
      </c>
      <c r="O27" s="312">
        <v>145</v>
      </c>
      <c r="P27" s="169"/>
      <c r="Q27"/>
      <c r="R27" s="283"/>
      <c r="S27" s="97"/>
      <c r="T27" s="97"/>
      <c r="U27" s="97"/>
      <c r="V27" s="97"/>
      <c r="W27" s="359"/>
      <c r="X27" s="375"/>
      <c r="Y27" s="376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993"/>
      <c r="K28" s="994"/>
      <c r="L28" s="859">
        <v>35110</v>
      </c>
      <c r="M28" s="860"/>
      <c r="N28" s="430" t="s">
        <v>1639</v>
      </c>
      <c r="O28" s="308">
        <v>415</v>
      </c>
      <c r="P28" s="186"/>
      <c r="Q28"/>
      <c r="R28" s="283"/>
      <c r="S28" s="134"/>
      <c r="T28" s="134"/>
      <c r="U28" s="134"/>
      <c r="V28" s="134"/>
      <c r="W28" s="359"/>
      <c r="X28" s="375"/>
      <c r="Y28" s="346"/>
      <c r="Z28"/>
      <c r="AA28" s="134"/>
      <c r="AB28" s="346"/>
      <c r="AC28" s="346"/>
      <c r="AD28" s="346"/>
      <c r="AE28" s="346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10" t="s">
        <v>1640</v>
      </c>
      <c r="K29" s="1011"/>
      <c r="L29" s="862">
        <v>35120</v>
      </c>
      <c r="M29" s="884"/>
      <c r="N29" s="433" t="s">
        <v>1641</v>
      </c>
      <c r="O29" s="434">
        <v>485</v>
      </c>
      <c r="P29" s="173"/>
      <c r="Q29"/>
      <c r="R29" s="283"/>
      <c r="S29" s="134"/>
      <c r="T29" s="134"/>
      <c r="U29" s="134"/>
      <c r="V29" s="134"/>
      <c r="W29" s="359"/>
      <c r="X29" s="375"/>
      <c r="Y29" s="377"/>
      <c r="Z29"/>
      <c r="AA29" s="134"/>
      <c r="AB29" s="346"/>
      <c r="AC29" s="346"/>
      <c r="AD29" s="346"/>
      <c r="AE29" s="346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9"/>
      <c r="X30" s="371"/>
      <c r="Y30" s="371"/>
      <c r="Z30"/>
      <c r="AA30" s="134"/>
      <c r="AB30" s="346"/>
      <c r="AC30" s="346"/>
      <c r="AD30" s="346"/>
      <c r="AE30" s="346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9"/>
      <c r="X31" s="371"/>
      <c r="Y31" s="371"/>
      <c r="Z31"/>
      <c r="AA31" s="134"/>
      <c r="AB31" s="346"/>
      <c r="AC31" s="346"/>
      <c r="AD31" s="346"/>
      <c r="AE31" s="346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6"/>
      <c r="X32" s="346"/>
      <c r="Y32" s="346"/>
      <c r="Z32"/>
      <c r="AA32" s="371"/>
      <c r="AB32" s="346"/>
      <c r="AC32" s="346"/>
      <c r="AD32" s="346"/>
      <c r="AE32" s="346"/>
      <c r="AF32" s="346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1"/>
      <c r="O33" s="321"/>
      <c r="P33" s="321"/>
      <c r="Q33"/>
      <c r="R33" s="97"/>
      <c r="S33" s="134"/>
      <c r="T33" s="134"/>
      <c r="U33" s="134"/>
      <c r="V33" s="134"/>
      <c r="W33" s="119"/>
      <c r="X33" s="273"/>
      <c r="Z33"/>
      <c r="AA33" s="374"/>
      <c r="AB33" s="371"/>
      <c r="AC33" s="371"/>
      <c r="AD33" s="371"/>
      <c r="AE33" s="371"/>
      <c r="AF33" s="346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9"/>
      <c r="AB34" s="371"/>
      <c r="AC34" s="371"/>
      <c r="AD34" s="371"/>
      <c r="AE34" s="371"/>
      <c r="AF34" s="346"/>
      <c r="AI34"/>
      <c r="AJ34" s="134"/>
      <c r="AK34" s="119"/>
    </row>
    <row r="35" spans="1:38" ht="15.75" customHeight="1">
      <c r="H35"/>
      <c r="I35"/>
      <c r="J35" s="350"/>
      <c r="K35" s="350"/>
      <c r="L35" s="350"/>
      <c r="M35" s="350"/>
      <c r="N35" s="350"/>
      <c r="O35" s="351"/>
      <c r="P35" s="352"/>
      <c r="Q35"/>
      <c r="R35" s="134"/>
      <c r="Z35"/>
      <c r="AA35" s="346"/>
      <c r="AB35" s="346"/>
      <c r="AC35" s="346"/>
      <c r="AD35" s="346"/>
      <c r="AE35" s="371"/>
      <c r="AF35" s="346"/>
      <c r="AI35"/>
      <c r="AJ35" s="134"/>
      <c r="AK35" s="134"/>
    </row>
    <row r="36" spans="1:38" ht="15.75" customHeight="1">
      <c r="H36"/>
      <c r="I36"/>
      <c r="Q36"/>
      <c r="R36" s="202"/>
      <c r="Z36"/>
      <c r="AA36" s="378"/>
      <c r="AF36" s="346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8"/>
      <c r="AB37" s="134"/>
      <c r="AC37" s="134"/>
      <c r="AD37" s="134"/>
      <c r="AE37" s="134"/>
      <c r="AF37" s="371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8"/>
      <c r="AE38" s="134"/>
      <c r="AF38" s="371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20"/>
      <c r="Z39"/>
      <c r="AA39" s="346"/>
      <c r="AE39" s="97"/>
      <c r="AF39" s="371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" customHeight="1">
      <c r="A43" s="144" t="s">
        <v>329</v>
      </c>
      <c r="I43" s="97"/>
      <c r="Q43" s="97"/>
      <c r="R43" s="97"/>
      <c r="AF43" s="408" t="s">
        <v>1572</v>
      </c>
      <c r="AG43" s="409"/>
      <c r="AH43" s="413">
        <f>F20</f>
        <v>16705</v>
      </c>
      <c r="AI43" s="134"/>
      <c r="AJ43" s="134"/>
      <c r="AK43" s="134"/>
      <c r="AL43" s="134"/>
    </row>
    <row r="44" spans="1:38" ht="15.75" customHeight="1">
      <c r="A44" s="144" t="s">
        <v>1642</v>
      </c>
      <c r="H44" s="97"/>
      <c r="I44" s="97"/>
      <c r="Q44" s="97"/>
      <c r="R44" s="97"/>
      <c r="Z44" s="97"/>
      <c r="AA44" s="97"/>
      <c r="AF44" s="410" t="s">
        <v>507</v>
      </c>
      <c r="AG44" s="418"/>
      <c r="AH44" s="414">
        <f>SUM(O11:O17,O21:O29,X11:X21,AG11:AG16)</f>
        <v>9700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Z45" s="97"/>
      <c r="AA45" s="97"/>
      <c r="AF45" s="191" t="s">
        <v>334</v>
      </c>
      <c r="AG45" s="192"/>
      <c r="AH45" s="217">
        <f>SUM(AH43:AH44)</f>
        <v>26405</v>
      </c>
      <c r="AI45" s="97"/>
      <c r="AJ45" s="97"/>
      <c r="AK45" s="97"/>
      <c r="AL45" s="97"/>
    </row>
    <row r="46" spans="1:38" ht="15.75" customHeight="1">
      <c r="A46" s="144" t="s">
        <v>335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a56jMsluzZghsd8KB/9Y5Ogo9O+yrGwilJ434ELmpJzjFPYD0m5KJcFZmq0bLXVByEuECrh3A5Z39z4HuGINVA==" saltValue="K8MBj3Lt2Rlic3jjML9a8Q==" spinCount="100000" sheet="1" formatCells="0" autoFilter="0"/>
  <protectedRanges>
    <protectedRange sqref="AF40:AH40" name="範囲1"/>
    <protectedRange sqref="Y27" name="範囲1_1"/>
  </protectedRanges>
  <mergeCells count="116"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43"/>
  <sheetViews>
    <sheetView showGridLines="0" showZeros="0" view="pageBreakPreview" zoomScale="75" zoomScaleNormal="70" zoomScaleSheetLayoutView="75" workbookViewId="0"/>
  </sheetViews>
  <sheetFormatPr defaultColWidth="8.09765625" defaultRowHeight="13.2"/>
  <cols>
    <col min="1" max="1" width="11.19921875" style="53" bestFit="1" customWidth="1"/>
    <col min="2" max="2" width="24.5" style="53" bestFit="1" customWidth="1"/>
    <col min="3" max="3" width="14.5" style="53" bestFit="1" customWidth="1"/>
    <col min="4" max="4" width="10.09765625" style="53" bestFit="1" customWidth="1"/>
    <col min="5" max="5" width="13.69921875" style="53" bestFit="1" customWidth="1"/>
    <col min="6" max="6" width="11.19921875" style="53" bestFit="1" customWidth="1"/>
    <col min="7" max="7" width="10.09765625" style="53" customWidth="1"/>
    <col min="8" max="8" width="3.3984375" style="55" bestFit="1" customWidth="1"/>
    <col min="9" max="9" width="11.19921875" style="53" bestFit="1" customWidth="1"/>
    <col min="10" max="10" width="10.09765625" style="53" bestFit="1" customWidth="1"/>
    <col min="11" max="11" width="41.5" style="53" bestFit="1" customWidth="1"/>
    <col min="12" max="16384" width="8.09765625" style="53"/>
  </cols>
  <sheetData>
    <row r="1" spans="1:11" ht="19.8" thickBot="1">
      <c r="A1" s="52" t="s">
        <v>50</v>
      </c>
      <c r="D1" s="54" t="str">
        <f>IF(COUNTIF(C:C,"&lt;"&amp;DATE(YEAR($I$1)-1,MONTH($I$1)-0,1))&gt;0,"要メンテ：12ヶ月を経過している行があります","")</f>
        <v/>
      </c>
      <c r="I1" s="541">
        <f>表紙!J2</f>
        <v>45748</v>
      </c>
      <c r="J1" s="541"/>
      <c r="K1" s="53" t="s">
        <v>1644</v>
      </c>
    </row>
    <row r="2" spans="1:11" ht="28.5" customHeight="1">
      <c r="A2" s="542" t="s">
        <v>51</v>
      </c>
      <c r="B2" s="543"/>
      <c r="C2" s="543"/>
      <c r="D2" s="543"/>
      <c r="E2" s="544"/>
      <c r="F2" s="545" t="s">
        <v>52</v>
      </c>
      <c r="G2" s="543"/>
      <c r="H2" s="56" t="s">
        <v>53</v>
      </c>
      <c r="I2" s="546" t="s">
        <v>54</v>
      </c>
      <c r="J2" s="543"/>
      <c r="K2" s="547"/>
    </row>
    <row r="3" spans="1:11" ht="27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4">
      <c r="A4" s="480">
        <v>1</v>
      </c>
      <c r="B4" s="481" t="s">
        <v>65</v>
      </c>
      <c r="C4" s="482"/>
      <c r="D4" s="483" t="s">
        <v>66</v>
      </c>
      <c r="E4" s="484" t="s">
        <v>67</v>
      </c>
      <c r="F4" s="485" t="s">
        <v>68</v>
      </c>
      <c r="G4" s="486" t="s">
        <v>69</v>
      </c>
      <c r="H4" s="487"/>
      <c r="I4" s="488"/>
      <c r="J4" s="489"/>
      <c r="K4" s="490" t="s">
        <v>1771</v>
      </c>
    </row>
    <row r="5" spans="1:11" ht="14.4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50"/>
      <c r="K5" s="73" t="s">
        <v>1772</v>
      </c>
    </row>
    <row r="6" spans="1:11" ht="14.4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50"/>
      <c r="K6" s="73" t="s">
        <v>1773</v>
      </c>
    </row>
    <row r="7" spans="1:11" ht="14.4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50"/>
      <c r="K7" s="73" t="s">
        <v>1708</v>
      </c>
    </row>
    <row r="8" spans="1:11" ht="14.4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50"/>
      <c r="K8" s="73" t="s">
        <v>1774</v>
      </c>
    </row>
    <row r="9" spans="1:11" ht="14.4">
      <c r="A9" s="64">
        <v>1</v>
      </c>
      <c r="B9" s="65" t="s">
        <v>65</v>
      </c>
      <c r="C9" s="74">
        <v>45383</v>
      </c>
      <c r="D9" s="75" t="s">
        <v>1652</v>
      </c>
      <c r="E9" s="76" t="s">
        <v>1653</v>
      </c>
      <c r="F9" s="69"/>
      <c r="G9" s="70"/>
      <c r="H9" s="71"/>
      <c r="I9" s="464">
        <v>57010</v>
      </c>
      <c r="J9" s="450" t="s">
        <v>1654</v>
      </c>
      <c r="K9" s="78" t="s">
        <v>1664</v>
      </c>
    </row>
    <row r="10" spans="1:11" ht="14.4">
      <c r="A10" s="64">
        <v>1</v>
      </c>
      <c r="B10" s="65" t="s">
        <v>65</v>
      </c>
      <c r="C10" s="74">
        <v>45383</v>
      </c>
      <c r="D10" s="75" t="s">
        <v>1652</v>
      </c>
      <c r="E10" s="76" t="s">
        <v>1653</v>
      </c>
      <c r="F10" s="69"/>
      <c r="G10" s="70"/>
      <c r="H10" s="71"/>
      <c r="I10" s="464">
        <v>57020</v>
      </c>
      <c r="J10" s="450" t="s">
        <v>1655</v>
      </c>
      <c r="K10" s="78" t="s">
        <v>1664</v>
      </c>
    </row>
    <row r="11" spans="1:11" ht="14.4">
      <c r="A11" s="64">
        <v>1</v>
      </c>
      <c r="B11" s="65" t="s">
        <v>65</v>
      </c>
      <c r="C11" s="74">
        <v>45383</v>
      </c>
      <c r="D11" s="75" t="s">
        <v>1652</v>
      </c>
      <c r="E11" s="76" t="s">
        <v>1653</v>
      </c>
      <c r="F11" s="69"/>
      <c r="G11" s="70"/>
      <c r="H11" s="71"/>
      <c r="I11" s="464">
        <v>57030</v>
      </c>
      <c r="J11" s="450" t="s">
        <v>1656</v>
      </c>
      <c r="K11" s="78" t="s">
        <v>1664</v>
      </c>
    </row>
    <row r="12" spans="1:11" ht="14.4">
      <c r="A12" s="64">
        <v>1</v>
      </c>
      <c r="B12" s="65" t="s">
        <v>65</v>
      </c>
      <c r="C12" s="74">
        <v>45383</v>
      </c>
      <c r="D12" s="75" t="s">
        <v>1652</v>
      </c>
      <c r="E12" s="76" t="s">
        <v>1653</v>
      </c>
      <c r="F12" s="69"/>
      <c r="G12" s="70"/>
      <c r="H12" s="71"/>
      <c r="I12" s="464">
        <v>57040</v>
      </c>
      <c r="J12" s="450" t="s">
        <v>1657</v>
      </c>
      <c r="K12" s="78" t="s">
        <v>1664</v>
      </c>
    </row>
    <row r="13" spans="1:11" ht="14.4">
      <c r="A13" s="64">
        <v>1</v>
      </c>
      <c r="B13" s="65" t="s">
        <v>65</v>
      </c>
      <c r="C13" s="74">
        <v>45383</v>
      </c>
      <c r="D13" s="75" t="s">
        <v>1652</v>
      </c>
      <c r="E13" s="76" t="s">
        <v>1653</v>
      </c>
      <c r="F13" s="69"/>
      <c r="G13" s="70"/>
      <c r="H13" s="71"/>
      <c r="I13" s="464">
        <v>57050</v>
      </c>
      <c r="J13" s="450" t="s">
        <v>1658</v>
      </c>
      <c r="K13" s="78" t="s">
        <v>1664</v>
      </c>
    </row>
    <row r="14" spans="1:11" ht="14.4">
      <c r="A14" s="64">
        <v>1</v>
      </c>
      <c r="B14" s="65" t="s">
        <v>65</v>
      </c>
      <c r="C14" s="74">
        <v>45383</v>
      </c>
      <c r="D14" s="75" t="s">
        <v>1652</v>
      </c>
      <c r="E14" s="76" t="s">
        <v>1653</v>
      </c>
      <c r="F14" s="69"/>
      <c r="G14" s="70"/>
      <c r="H14" s="71"/>
      <c r="I14" s="464">
        <v>57060</v>
      </c>
      <c r="J14" s="450" t="s">
        <v>1659</v>
      </c>
      <c r="K14" s="78" t="s">
        <v>1664</v>
      </c>
    </row>
    <row r="15" spans="1:11" ht="14.4">
      <c r="A15" s="64">
        <v>1</v>
      </c>
      <c r="B15" s="65" t="s">
        <v>65</v>
      </c>
      <c r="C15" s="74">
        <v>45383</v>
      </c>
      <c r="D15" s="75" t="s">
        <v>1652</v>
      </c>
      <c r="E15" s="76" t="s">
        <v>1653</v>
      </c>
      <c r="F15" s="69"/>
      <c r="G15" s="70"/>
      <c r="H15" s="71"/>
      <c r="I15" s="464">
        <v>57070</v>
      </c>
      <c r="J15" s="450" t="s">
        <v>1660</v>
      </c>
      <c r="K15" s="78" t="s">
        <v>1664</v>
      </c>
    </row>
    <row r="16" spans="1:11" ht="14.4">
      <c r="A16" s="79">
        <v>2</v>
      </c>
      <c r="B16" s="80" t="s">
        <v>78</v>
      </c>
      <c r="C16" s="74">
        <v>45383</v>
      </c>
      <c r="D16" s="75" t="s">
        <v>1652</v>
      </c>
      <c r="E16" s="76" t="s">
        <v>1661</v>
      </c>
      <c r="F16" s="69"/>
      <c r="G16" s="70"/>
      <c r="H16" s="85"/>
      <c r="I16" s="464">
        <v>57100</v>
      </c>
      <c r="J16" s="450" t="s">
        <v>1662</v>
      </c>
      <c r="K16" s="78" t="s">
        <v>1664</v>
      </c>
    </row>
    <row r="17" spans="1:11" ht="14.4">
      <c r="A17" s="79">
        <v>2</v>
      </c>
      <c r="B17" s="80" t="s">
        <v>78</v>
      </c>
      <c r="C17" s="74">
        <v>45383</v>
      </c>
      <c r="D17" s="75" t="s">
        <v>1652</v>
      </c>
      <c r="E17" s="76" t="s">
        <v>1661</v>
      </c>
      <c r="F17" s="69"/>
      <c r="G17" s="70"/>
      <c r="H17" s="85"/>
      <c r="I17" s="464">
        <v>57110</v>
      </c>
      <c r="J17" s="450" t="s">
        <v>1663</v>
      </c>
      <c r="K17" s="78" t="s">
        <v>1664</v>
      </c>
    </row>
    <row r="18" spans="1:11" ht="14.4">
      <c r="A18" s="79">
        <v>2</v>
      </c>
      <c r="B18" s="80" t="s">
        <v>78</v>
      </c>
      <c r="C18" s="74">
        <v>45505</v>
      </c>
      <c r="D18" s="75" t="s">
        <v>81</v>
      </c>
      <c r="E18" s="76" t="s">
        <v>1718</v>
      </c>
      <c r="F18" s="77" t="s">
        <v>1720</v>
      </c>
      <c r="G18" s="70" t="s">
        <v>1719</v>
      </c>
      <c r="H18" s="85"/>
      <c r="I18" s="464"/>
      <c r="J18" s="450"/>
      <c r="K18" s="78" t="s">
        <v>1721</v>
      </c>
    </row>
    <row r="19" spans="1:11" ht="14.4">
      <c r="A19" s="79">
        <v>2</v>
      </c>
      <c r="B19" s="80" t="s">
        <v>78</v>
      </c>
      <c r="C19" s="74">
        <v>45658</v>
      </c>
      <c r="D19" s="75" t="s">
        <v>81</v>
      </c>
      <c r="E19" s="76" t="s">
        <v>1777</v>
      </c>
      <c r="F19" s="77" t="s">
        <v>1778</v>
      </c>
      <c r="G19" s="70" t="s">
        <v>1779</v>
      </c>
      <c r="H19" s="85"/>
      <c r="I19" s="464"/>
      <c r="J19" s="450"/>
      <c r="K19" s="78" t="s">
        <v>1780</v>
      </c>
    </row>
    <row r="20" spans="1:11" ht="14.4">
      <c r="A20" s="79">
        <v>3</v>
      </c>
      <c r="B20" s="86" t="s">
        <v>79</v>
      </c>
      <c r="C20" s="74">
        <v>45413</v>
      </c>
      <c r="D20" s="75" t="s">
        <v>1699</v>
      </c>
      <c r="E20" s="76" t="s">
        <v>1700</v>
      </c>
      <c r="F20" s="77" t="s">
        <v>1701</v>
      </c>
      <c r="G20" s="70" t="s">
        <v>1702</v>
      </c>
      <c r="H20" s="85" t="s">
        <v>80</v>
      </c>
      <c r="I20" s="72"/>
      <c r="J20" s="450"/>
      <c r="K20" s="78" t="s">
        <v>1703</v>
      </c>
    </row>
    <row r="21" spans="1:11" ht="14.4">
      <c r="A21" s="79">
        <v>3</v>
      </c>
      <c r="B21" s="86" t="s">
        <v>79</v>
      </c>
      <c r="C21" s="74">
        <v>45459</v>
      </c>
      <c r="D21" s="75" t="s">
        <v>81</v>
      </c>
      <c r="E21" s="76" t="s">
        <v>1710</v>
      </c>
      <c r="F21" s="77" t="s">
        <v>1711</v>
      </c>
      <c r="G21" s="70" t="s">
        <v>1713</v>
      </c>
      <c r="H21" s="85" t="s">
        <v>80</v>
      </c>
      <c r="I21" s="72"/>
      <c r="J21" s="450"/>
      <c r="K21" s="78" t="s">
        <v>1712</v>
      </c>
    </row>
    <row r="22" spans="1:11" ht="14.4">
      <c r="A22" s="79">
        <v>4</v>
      </c>
      <c r="B22" s="80" t="s">
        <v>82</v>
      </c>
      <c r="C22" s="74">
        <v>45566</v>
      </c>
      <c r="D22" s="75" t="s">
        <v>81</v>
      </c>
      <c r="E22" s="76" t="s">
        <v>1742</v>
      </c>
      <c r="F22" s="77" t="s">
        <v>1743</v>
      </c>
      <c r="G22" s="70" t="s">
        <v>1744</v>
      </c>
      <c r="H22" s="85" t="s">
        <v>80</v>
      </c>
      <c r="I22" s="72"/>
      <c r="J22" s="450"/>
      <c r="K22" s="78" t="s">
        <v>1745</v>
      </c>
    </row>
    <row r="23" spans="1:11" ht="14.4">
      <c r="A23" s="79">
        <v>4</v>
      </c>
      <c r="B23" s="80" t="s">
        <v>82</v>
      </c>
      <c r="C23" s="74">
        <v>45717</v>
      </c>
      <c r="D23" s="75" t="s">
        <v>81</v>
      </c>
      <c r="E23" s="76" t="s">
        <v>1788</v>
      </c>
      <c r="F23" s="77" t="s">
        <v>1789</v>
      </c>
      <c r="G23" s="70" t="s">
        <v>1790</v>
      </c>
      <c r="H23" s="85" t="s">
        <v>80</v>
      </c>
      <c r="I23" s="72"/>
      <c r="J23" s="450"/>
      <c r="K23" s="78" t="s">
        <v>1791</v>
      </c>
    </row>
    <row r="24" spans="1:11" ht="14.4">
      <c r="A24" s="79">
        <v>5</v>
      </c>
      <c r="B24" s="80" t="s">
        <v>83</v>
      </c>
      <c r="C24" s="81">
        <v>45383</v>
      </c>
      <c r="D24" s="82" t="s">
        <v>1652</v>
      </c>
      <c r="E24" s="83" t="s">
        <v>1665</v>
      </c>
      <c r="F24" s="77"/>
      <c r="G24" s="84"/>
      <c r="H24" s="85"/>
      <c r="I24" s="77" t="s">
        <v>1666</v>
      </c>
      <c r="J24" s="451" t="s">
        <v>1667</v>
      </c>
      <c r="K24" s="78" t="s">
        <v>1664</v>
      </c>
    </row>
    <row r="25" spans="1:11" ht="14.4">
      <c r="A25" s="79">
        <v>5</v>
      </c>
      <c r="B25" s="80" t="s">
        <v>83</v>
      </c>
      <c r="C25" s="81">
        <v>45566</v>
      </c>
      <c r="D25" s="82" t="s">
        <v>81</v>
      </c>
      <c r="E25" s="83" t="s">
        <v>1665</v>
      </c>
      <c r="F25" s="77" t="s">
        <v>1753</v>
      </c>
      <c r="G25" s="84" t="s">
        <v>1754</v>
      </c>
      <c r="H25" s="85"/>
      <c r="I25" s="77"/>
      <c r="J25" s="451"/>
      <c r="K25" s="78" t="s">
        <v>1755</v>
      </c>
    </row>
    <row r="26" spans="1:11" ht="14.4">
      <c r="A26" s="79">
        <v>5</v>
      </c>
      <c r="B26" s="80" t="s">
        <v>83</v>
      </c>
      <c r="C26" s="81">
        <v>45444</v>
      </c>
      <c r="D26" s="82" t="s">
        <v>81</v>
      </c>
      <c r="E26" s="83" t="s">
        <v>1705</v>
      </c>
      <c r="F26" s="77" t="s">
        <v>1722</v>
      </c>
      <c r="G26" s="84" t="s">
        <v>1706</v>
      </c>
      <c r="H26" s="85" t="s">
        <v>80</v>
      </c>
      <c r="I26" s="77"/>
      <c r="J26" s="451"/>
      <c r="K26" s="78" t="s">
        <v>1707</v>
      </c>
    </row>
    <row r="27" spans="1:11" ht="14.4">
      <c r="A27" s="79">
        <v>5</v>
      </c>
      <c r="B27" s="80" t="s">
        <v>83</v>
      </c>
      <c r="C27" s="81">
        <v>45474</v>
      </c>
      <c r="D27" s="82" t="s">
        <v>81</v>
      </c>
      <c r="E27" s="83" t="s">
        <v>1705</v>
      </c>
      <c r="F27" s="77" t="s">
        <v>1714</v>
      </c>
      <c r="G27" s="84" t="s">
        <v>1715</v>
      </c>
      <c r="H27" s="85" t="s">
        <v>80</v>
      </c>
      <c r="I27" s="77"/>
      <c r="J27" s="451"/>
      <c r="K27" s="78" t="s">
        <v>1716</v>
      </c>
    </row>
    <row r="28" spans="1:11" ht="14.4">
      <c r="A28" s="79">
        <v>5</v>
      </c>
      <c r="B28" s="80" t="s">
        <v>83</v>
      </c>
      <c r="C28" s="81">
        <v>45536</v>
      </c>
      <c r="D28" s="82" t="s">
        <v>81</v>
      </c>
      <c r="E28" s="83" t="s">
        <v>1649</v>
      </c>
      <c r="F28" s="77" t="s">
        <v>1738</v>
      </c>
      <c r="G28" s="84" t="s">
        <v>1739</v>
      </c>
      <c r="H28" s="85" t="s">
        <v>80</v>
      </c>
      <c r="I28" s="77"/>
      <c r="J28" s="451"/>
      <c r="K28" s="78" t="s">
        <v>1650</v>
      </c>
    </row>
    <row r="29" spans="1:11" ht="14.4">
      <c r="A29" s="79">
        <v>5</v>
      </c>
      <c r="B29" s="80" t="s">
        <v>83</v>
      </c>
      <c r="C29" s="81">
        <v>45566</v>
      </c>
      <c r="D29" s="82" t="s">
        <v>90</v>
      </c>
      <c r="E29" s="83" t="s">
        <v>1705</v>
      </c>
      <c r="F29" s="77" t="s">
        <v>1765</v>
      </c>
      <c r="G29" s="84" t="s">
        <v>1766</v>
      </c>
      <c r="H29" s="85" t="s">
        <v>80</v>
      </c>
      <c r="I29" s="492"/>
      <c r="J29" s="451" t="s">
        <v>1767</v>
      </c>
      <c r="K29" s="78"/>
    </row>
    <row r="30" spans="1:11" ht="14.4">
      <c r="A30" s="79">
        <v>6</v>
      </c>
      <c r="B30" s="86" t="s">
        <v>84</v>
      </c>
      <c r="C30" s="81">
        <v>45383</v>
      </c>
      <c r="D30" s="82" t="s">
        <v>1652</v>
      </c>
      <c r="E30" s="83" t="s">
        <v>1668</v>
      </c>
      <c r="F30" s="77"/>
      <c r="G30" s="84"/>
      <c r="H30" s="85"/>
      <c r="I30" s="77" t="s">
        <v>1669</v>
      </c>
      <c r="J30" s="451" t="s">
        <v>1670</v>
      </c>
      <c r="K30" s="78" t="s">
        <v>1664</v>
      </c>
    </row>
    <row r="31" spans="1:11" ht="14.4">
      <c r="A31" s="79">
        <v>6</v>
      </c>
      <c r="B31" s="86" t="s">
        <v>84</v>
      </c>
      <c r="C31" s="81">
        <v>45536</v>
      </c>
      <c r="D31" s="82" t="s">
        <v>1734</v>
      </c>
      <c r="E31" s="83" t="s">
        <v>1723</v>
      </c>
      <c r="F31" s="77" t="s">
        <v>1735</v>
      </c>
      <c r="G31" s="84" t="s">
        <v>1736</v>
      </c>
      <c r="H31" s="85" t="s">
        <v>80</v>
      </c>
      <c r="I31" s="77"/>
      <c r="J31" s="451" t="s">
        <v>1737</v>
      </c>
      <c r="K31" s="78"/>
    </row>
    <row r="32" spans="1:11" ht="14.4">
      <c r="A32" s="79">
        <v>6</v>
      </c>
      <c r="B32" s="86" t="s">
        <v>84</v>
      </c>
      <c r="C32" s="81">
        <v>45536</v>
      </c>
      <c r="D32" s="82" t="s">
        <v>81</v>
      </c>
      <c r="E32" s="83" t="s">
        <v>1723</v>
      </c>
      <c r="F32" s="77" t="s">
        <v>1724</v>
      </c>
      <c r="G32" s="84" t="s">
        <v>1725</v>
      </c>
      <c r="H32" s="85"/>
      <c r="I32" s="77"/>
      <c r="J32" s="451"/>
      <c r="K32" s="78" t="s">
        <v>1733</v>
      </c>
    </row>
    <row r="33" spans="1:11" ht="14.4">
      <c r="A33" s="79">
        <v>7</v>
      </c>
      <c r="B33" s="86" t="s">
        <v>85</v>
      </c>
      <c r="C33" s="81"/>
      <c r="D33" s="82"/>
      <c r="E33" s="83"/>
      <c r="F33" s="77"/>
      <c r="G33" s="84"/>
      <c r="H33" s="85" t="s">
        <v>80</v>
      </c>
      <c r="I33" s="77"/>
      <c r="J33" s="451"/>
      <c r="K33" s="78"/>
    </row>
    <row r="34" spans="1:11" ht="14.4">
      <c r="A34" s="79">
        <v>8</v>
      </c>
      <c r="B34" s="393" t="s">
        <v>86</v>
      </c>
      <c r="C34" s="81">
        <v>45536</v>
      </c>
      <c r="D34" s="82" t="s">
        <v>81</v>
      </c>
      <c r="E34" s="83" t="s">
        <v>1726</v>
      </c>
      <c r="F34" s="77" t="s">
        <v>1727</v>
      </c>
      <c r="G34" s="84" t="s">
        <v>1728</v>
      </c>
      <c r="H34" s="85" t="s">
        <v>87</v>
      </c>
      <c r="I34" s="77"/>
      <c r="J34" s="451"/>
      <c r="K34" s="78" t="s">
        <v>1732</v>
      </c>
    </row>
    <row r="35" spans="1:11" ht="14.4">
      <c r="A35" s="79">
        <v>8</v>
      </c>
      <c r="B35" s="393" t="s">
        <v>86</v>
      </c>
      <c r="C35" s="81">
        <v>45689</v>
      </c>
      <c r="D35" s="82" t="s">
        <v>81</v>
      </c>
      <c r="E35" s="83" t="s">
        <v>1783</v>
      </c>
      <c r="F35" s="77" t="s">
        <v>1784</v>
      </c>
      <c r="G35" s="84" t="s">
        <v>1785</v>
      </c>
      <c r="H35" s="85" t="s">
        <v>87</v>
      </c>
      <c r="I35" s="77"/>
      <c r="J35" s="451"/>
      <c r="K35" s="496" t="s">
        <v>1786</v>
      </c>
    </row>
    <row r="36" spans="1:11" ht="14.4">
      <c r="A36" s="79">
        <v>9</v>
      </c>
      <c r="B36" s="80" t="s">
        <v>88</v>
      </c>
      <c r="C36" s="89"/>
      <c r="D36" s="90"/>
      <c r="E36" s="91"/>
      <c r="F36" s="92"/>
      <c r="G36" s="93"/>
      <c r="H36" s="94" t="s">
        <v>80</v>
      </c>
      <c r="I36" s="92"/>
      <c r="J36" s="452"/>
      <c r="K36" s="95"/>
    </row>
    <row r="37" spans="1:11" ht="14.4">
      <c r="A37" s="87">
        <v>10</v>
      </c>
      <c r="B37" s="88" t="s">
        <v>89</v>
      </c>
      <c r="C37" s="89">
        <v>45566</v>
      </c>
      <c r="D37" s="90" t="s">
        <v>1761</v>
      </c>
      <c r="E37" s="91" t="s">
        <v>1757</v>
      </c>
      <c r="F37" s="92" t="s">
        <v>1752</v>
      </c>
      <c r="G37" s="93" t="s">
        <v>1758</v>
      </c>
      <c r="H37" s="94"/>
      <c r="I37" s="92" t="s">
        <v>1759</v>
      </c>
      <c r="J37" s="452" t="s">
        <v>1758</v>
      </c>
      <c r="K37" s="479" t="s">
        <v>1760</v>
      </c>
    </row>
    <row r="38" spans="1:11" ht="14.4" customHeight="1">
      <c r="A38" s="79">
        <v>11</v>
      </c>
      <c r="B38" s="86" t="s">
        <v>92</v>
      </c>
      <c r="C38" s="81">
        <v>45383</v>
      </c>
      <c r="D38" s="82" t="s">
        <v>1689</v>
      </c>
      <c r="E38" s="83" t="s">
        <v>1690</v>
      </c>
      <c r="F38" s="77" t="s">
        <v>1691</v>
      </c>
      <c r="G38" s="467" t="s">
        <v>1692</v>
      </c>
      <c r="H38" s="468" t="s">
        <v>91</v>
      </c>
      <c r="I38" s="469"/>
      <c r="J38" s="452"/>
      <c r="K38" s="78" t="s">
        <v>1697</v>
      </c>
    </row>
    <row r="39" spans="1:11" ht="14.4" customHeight="1">
      <c r="A39" s="79">
        <v>11</v>
      </c>
      <c r="B39" s="86" t="s">
        <v>92</v>
      </c>
      <c r="C39" s="81">
        <v>45383</v>
      </c>
      <c r="D39" s="82" t="s">
        <v>81</v>
      </c>
      <c r="E39" s="83" t="s">
        <v>1693</v>
      </c>
      <c r="F39" s="77" t="s">
        <v>1694</v>
      </c>
      <c r="G39" s="467" t="s">
        <v>1695</v>
      </c>
      <c r="H39" s="468" t="s">
        <v>91</v>
      </c>
      <c r="I39" s="469"/>
      <c r="J39" s="452"/>
      <c r="K39" s="78" t="s">
        <v>1696</v>
      </c>
    </row>
    <row r="40" spans="1:11" ht="14.4" customHeight="1">
      <c r="A40" s="79">
        <v>11</v>
      </c>
      <c r="B40" s="86" t="s">
        <v>92</v>
      </c>
      <c r="C40" s="81">
        <v>45566</v>
      </c>
      <c r="D40" s="82" t="s">
        <v>81</v>
      </c>
      <c r="E40" s="83" t="s">
        <v>1747</v>
      </c>
      <c r="F40" s="77" t="s">
        <v>1748</v>
      </c>
      <c r="G40" s="467" t="s">
        <v>1749</v>
      </c>
      <c r="H40" s="468" t="s">
        <v>91</v>
      </c>
      <c r="I40" s="469"/>
      <c r="J40" s="452"/>
      <c r="K40" s="78" t="s">
        <v>1763</v>
      </c>
    </row>
    <row r="41" spans="1:11" ht="14.4" customHeight="1" thickBot="1">
      <c r="A41" s="437">
        <v>11</v>
      </c>
      <c r="B41" s="438" t="s">
        <v>92</v>
      </c>
      <c r="C41" s="439">
        <v>45566</v>
      </c>
      <c r="D41" s="440" t="s">
        <v>1652</v>
      </c>
      <c r="E41" s="441" t="s">
        <v>1747</v>
      </c>
      <c r="F41" s="470"/>
      <c r="G41" s="442"/>
      <c r="H41" s="443" t="s">
        <v>91</v>
      </c>
      <c r="I41" s="444" t="s">
        <v>1750</v>
      </c>
      <c r="J41" s="491" t="s">
        <v>1762</v>
      </c>
      <c r="K41" s="445"/>
    </row>
    <row r="42" spans="1:11" ht="14.4" customHeight="1">
      <c r="A42" s="55"/>
      <c r="B42" s="313"/>
      <c r="C42" s="314"/>
      <c r="D42" s="55"/>
      <c r="F42" s="315"/>
      <c r="G42"/>
      <c r="H42" s="316"/>
      <c r="I42" s="317"/>
      <c r="J42"/>
    </row>
    <row r="43" spans="1:11">
      <c r="D43" s="53" t="s">
        <v>93</v>
      </c>
    </row>
  </sheetData>
  <sheetProtection algorithmName="SHA-512" hashValue="B6nuiCWCJLfzq1AHJ5t3Qzvemxba2wn9lIXXOVziGUZMtD4D4l8nh/cphDfNwFnFyp74LZfUk6SgREDmmYf3Ew==" saltValue="7zKG3H0a0hzN2/sperXYDg==" spinCount="100000" sheet="1" formatCells="0" autoFilter="0"/>
  <autoFilter ref="A3:K41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33" location="'7.旭川・富良野・名寄・士別地区'!A1" display="'7.旭川・富良野・名寄・士別地区'!A1" xr:uid="{E34AA73A-3CDB-4430-9B7E-36FFEF29149C}"/>
    <hyperlink ref="B16" location="'2.千歳・苫小牧・室蘭・日高地区'!A1" display="千歳・苫小牧・室蘭・日高地区" xr:uid="{EFBA2391-08D2-4D11-B0AE-9BB8A727160F}"/>
    <hyperlink ref="B41" location="'11.帯広・十勝地区'!A1" display="'11.帯広・十勝地区'!A1" xr:uid="{59C173F9-D9A4-451D-A827-9E07336E4136}"/>
    <hyperlink ref="B36" location="'9.北見・網走・紋別地区'!A1" display="北見・網走・紋別地区" xr:uid="{41004D6C-524F-4639-B09E-4E4CD3D30580}"/>
    <hyperlink ref="B22" location="'4.長万部・八雲・桧山地区'!A1" display="長万部・八雲・桧山地区" xr:uid="{45A54749-9C61-4F9F-A5F6-48D8182719D9}"/>
    <hyperlink ref="B20" location="'3.小樽・岩内・倶知安地区'!A1" display="'3.小樽・岩内・倶知安地区'!A1" xr:uid="{1ADCF852-0DC5-4AF9-B672-B2F065983FC5}"/>
    <hyperlink ref="B9:B15" location="'1.札幌・江別・北広島・石狩市'!A1" display="'1.札幌・江別・北広島・石狩市'!A1" xr:uid="{55220B44-76F3-4C38-90D5-A296ABCBEF2E}"/>
    <hyperlink ref="B17" location="'2.千歳・苫小牧・室蘭・日高地区'!A1" display="千歳・苫小牧・室蘭・日高地区" xr:uid="{517AB3B9-3BD2-49B4-A9C1-F14D6708C406}"/>
    <hyperlink ref="B24" location="'5.函館・森・松前地区'!A1" display="函館・森・松前地区" xr:uid="{204AB321-DC8A-412B-B977-696B50200EC2}"/>
    <hyperlink ref="B38" location="'11.帯広・十勝地区'!A1" display="'11.帯広・十勝地区'!A1" xr:uid="{D00A5073-3F4F-4601-BF61-D1924D4428F6}"/>
    <hyperlink ref="B26" location="'5.函館・森・松前地区'!A1" display="函館・森・松前地区" xr:uid="{23EA4796-41CD-4438-B970-644FDD63ED88}"/>
    <hyperlink ref="B21" location="'3.小樽・岩内・倶知安地区'!A1" display="'3.小樽・岩内・倶知安地区'!A1" xr:uid="{832D4560-709E-4118-AFF7-6A844911B7FB}"/>
    <hyperlink ref="B27" location="'5.函館・森・松前地区'!A1" display="函館・森・松前地区" xr:uid="{6154E1EA-4D42-4625-B812-B750B49AE96E}"/>
    <hyperlink ref="B18" location="'2.千歳・苫小牧・室蘭・日高地区'!A1" display="千歳・苫小牧・室蘭・日高地区" xr:uid="{7BE3C687-67E9-4F90-AE34-3140C0417318}"/>
    <hyperlink ref="B34" location="'8.留萌・稚内・宗谷地区'!A1" display="'8.留萌・稚内・宗谷地区'!A1" xr:uid="{2E59DCED-9B6D-4837-BB93-9A5AFEDA4B37}"/>
    <hyperlink ref="B28" location="'5.函館・森・松前地区'!A1" display="函館・森・松前地区" xr:uid="{6E7A5BE3-73FA-4255-9E47-0FB9815AB4B2}"/>
    <hyperlink ref="B39" location="'11.帯広・十勝地区'!A1" display="'11.帯広・十勝地区'!A1" xr:uid="{3B577879-5031-4FBE-9030-1DBCB3C45E85}"/>
    <hyperlink ref="B40" location="'11.帯広・十勝地区'!A1" display="'11.帯広・十勝地区'!A1" xr:uid="{8D87A8E5-AB77-4E72-8540-369CAAA3F565}"/>
    <hyperlink ref="B25" location="'5.函館・森・松前地区'!A1" display="函館・森・松前地区" xr:uid="{DC83886B-F776-4F1C-B1B1-BC13CF74A2EE}"/>
    <hyperlink ref="B37" location="'10.釧路・根室地区'!A1" display="'10.釧路・根室地区'!A1" xr:uid="{70FB7DBB-18A4-4839-8646-34ADFA596608}"/>
    <hyperlink ref="B29" location="'5.函館・森・松前地区'!A1" display="函館・森・松前地区" xr:uid="{B400825E-D457-4AD9-A452-54604206F6FC}"/>
    <hyperlink ref="B19" location="'2.千歳・苫小牧・室蘭・日高地区'!A1" display="千歳・苫小牧・室蘭・日高地区" xr:uid="{263AF2DE-5618-475B-A9E1-B1E768D69E6E}"/>
    <hyperlink ref="B35" location="'8.留萌・稚内・宗谷地区'!A1" display="'8.留萌・稚内・宗谷地区'!A1" xr:uid="{A15BE078-891C-450D-9450-9175AA25A6AC}"/>
    <hyperlink ref="B23" location="'4.長万部・八雲・桧山地区'!A1" display="長万部・八雲・桧山地区" xr:uid="{70B3EF58-D83B-446A-B314-E2B1A36E38F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10.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628">
        <v>1</v>
      </c>
      <c r="B2" s="629"/>
      <c r="C2" s="630" t="s">
        <v>94</v>
      </c>
      <c r="D2" s="631"/>
      <c r="E2" s="631"/>
      <c r="F2" s="631"/>
      <c r="G2" s="631"/>
      <c r="H2" s="96"/>
      <c r="J2" s="632" t="s">
        <v>1776</v>
      </c>
      <c r="K2" s="632"/>
      <c r="L2" s="632"/>
      <c r="M2" s="63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K2" s="97"/>
      <c r="AL2" s="97"/>
    </row>
    <row r="3" spans="1:38" ht="4.2" customHeight="1" thickBot="1">
      <c r="H3" s="53">
        <v>201</v>
      </c>
      <c r="Z3" s="101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101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7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SUM(G11:G36,P11:P34,Y11:Y37,AH11:AH35)</f>
        <v>0</v>
      </c>
      <c r="H7" s="600"/>
      <c r="I7" s="600"/>
      <c r="J7" s="600"/>
      <c r="K7" s="601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" customHeight="1" thickBot="1">
      <c r="A9" s="406" t="s">
        <v>112</v>
      </c>
      <c r="B9" s="407"/>
      <c r="C9" s="407"/>
      <c r="D9" s="407"/>
      <c r="E9" s="407"/>
      <c r="F9" s="407"/>
      <c r="G9" s="407"/>
      <c r="I9" s="120"/>
      <c r="J9" s="120"/>
      <c r="K9" s="120"/>
    </row>
    <row r="10" spans="1:38" ht="15.75" customHeight="1">
      <c r="A10" s="593" t="s">
        <v>113</v>
      </c>
      <c r="B10" s="594"/>
      <c r="C10" s="595" t="s">
        <v>114</v>
      </c>
      <c r="D10" s="594"/>
      <c r="E10" s="319" t="s">
        <v>115</v>
      </c>
      <c r="F10" s="121" t="s">
        <v>116</v>
      </c>
      <c r="G10" s="122" t="s">
        <v>117</v>
      </c>
      <c r="I10" s="120"/>
      <c r="J10" s="593" t="s">
        <v>113</v>
      </c>
      <c r="K10" s="594"/>
      <c r="L10" s="595" t="s">
        <v>114</v>
      </c>
      <c r="M10" s="594"/>
      <c r="N10" s="319" t="s">
        <v>115</v>
      </c>
      <c r="O10" s="121" t="s">
        <v>116</v>
      </c>
      <c r="P10" s="122" t="s">
        <v>117</v>
      </c>
      <c r="S10" s="593" t="s">
        <v>113</v>
      </c>
      <c r="T10" s="594"/>
      <c r="U10" s="595" t="s">
        <v>114</v>
      </c>
      <c r="V10" s="594"/>
      <c r="W10" s="471" t="s">
        <v>115</v>
      </c>
      <c r="X10" s="121" t="s">
        <v>116</v>
      </c>
      <c r="Y10" s="122" t="s">
        <v>117</v>
      </c>
      <c r="Z10" s="123"/>
      <c r="AB10" s="593" t="s">
        <v>113</v>
      </c>
      <c r="AC10" s="594"/>
      <c r="AD10" s="595" t="s">
        <v>114</v>
      </c>
      <c r="AE10" s="594"/>
      <c r="AF10" s="319" t="s">
        <v>115</v>
      </c>
      <c r="AG10" s="121" t="s">
        <v>116</v>
      </c>
      <c r="AH10" s="122" t="s">
        <v>117</v>
      </c>
    </row>
    <row r="11" spans="1:38" ht="15.75" customHeight="1">
      <c r="A11" s="618" t="s">
        <v>118</v>
      </c>
      <c r="B11" s="643"/>
      <c r="C11" s="620">
        <v>1010</v>
      </c>
      <c r="D11" s="623"/>
      <c r="E11" s="324" t="s">
        <v>119</v>
      </c>
      <c r="F11" s="241">
        <v>4380</v>
      </c>
      <c r="G11" s="126"/>
      <c r="H11" s="127" t="s">
        <v>120</v>
      </c>
      <c r="J11" s="618" t="s">
        <v>121</v>
      </c>
      <c r="K11" s="622"/>
      <c r="L11" s="620">
        <v>3020</v>
      </c>
      <c r="M11" s="623"/>
      <c r="N11" s="333" t="s">
        <v>122</v>
      </c>
      <c r="O11" s="241">
        <v>3120</v>
      </c>
      <c r="P11" s="129"/>
      <c r="Q11" s="127" t="s">
        <v>123</v>
      </c>
      <c r="S11" s="644" t="s">
        <v>118</v>
      </c>
      <c r="T11" s="645"/>
      <c r="U11" s="563">
        <v>4110</v>
      </c>
      <c r="V11" s="567"/>
      <c r="W11" s="327" t="s">
        <v>287</v>
      </c>
      <c r="X11" s="241">
        <v>3490</v>
      </c>
      <c r="Y11" s="130"/>
      <c r="Z11" s="131" t="s">
        <v>125</v>
      </c>
      <c r="AA11" s="132"/>
      <c r="AB11" s="618" t="s">
        <v>118</v>
      </c>
      <c r="AC11" s="619"/>
      <c r="AD11" s="620">
        <v>7015</v>
      </c>
      <c r="AE11" s="621"/>
      <c r="AF11" s="333" t="s">
        <v>126</v>
      </c>
      <c r="AG11" s="241">
        <v>2650</v>
      </c>
      <c r="AH11" s="129"/>
      <c r="AI11" s="134" t="s">
        <v>127</v>
      </c>
    </row>
    <row r="12" spans="1:38" ht="15.75" customHeight="1">
      <c r="A12" s="565" t="s">
        <v>128</v>
      </c>
      <c r="B12" s="566"/>
      <c r="C12" s="550">
        <v>1020</v>
      </c>
      <c r="D12" s="551"/>
      <c r="E12" s="178" t="s">
        <v>129</v>
      </c>
      <c r="F12" s="241">
        <v>7010</v>
      </c>
      <c r="G12" s="129"/>
      <c r="H12" s="127" t="s">
        <v>130</v>
      </c>
      <c r="J12" s="565" t="s">
        <v>131</v>
      </c>
      <c r="K12" s="566"/>
      <c r="L12" s="550">
        <v>3030</v>
      </c>
      <c r="M12" s="551"/>
      <c r="N12" s="178" t="s">
        <v>132</v>
      </c>
      <c r="O12" s="234">
        <v>2930</v>
      </c>
      <c r="P12" s="129"/>
      <c r="Q12" s="127" t="s">
        <v>133</v>
      </c>
      <c r="S12" s="565" t="s">
        <v>286</v>
      </c>
      <c r="T12" s="566"/>
      <c r="U12" s="550">
        <v>4120</v>
      </c>
      <c r="V12" s="551"/>
      <c r="W12" s="178" t="s">
        <v>295</v>
      </c>
      <c r="X12" s="234">
        <v>4580</v>
      </c>
      <c r="Y12" s="129"/>
      <c r="Z12" s="131" t="s">
        <v>136</v>
      </c>
      <c r="AA12" s="132"/>
      <c r="AB12" s="565" t="s">
        <v>137</v>
      </c>
      <c r="AC12" s="566"/>
      <c r="AD12" s="550">
        <v>7030</v>
      </c>
      <c r="AE12" s="562"/>
      <c r="AF12" s="178" t="s">
        <v>138</v>
      </c>
      <c r="AG12" s="234">
        <v>5440</v>
      </c>
      <c r="AH12" s="129"/>
      <c r="AI12" s="134" t="s">
        <v>139</v>
      </c>
    </row>
    <row r="13" spans="1:38" ht="15.75" customHeight="1">
      <c r="A13" s="565"/>
      <c r="B13" s="566"/>
      <c r="C13" s="626">
        <v>1025</v>
      </c>
      <c r="D13" s="627"/>
      <c r="E13" s="364" t="s">
        <v>140</v>
      </c>
      <c r="F13" s="575" t="s">
        <v>141</v>
      </c>
      <c r="G13" s="576"/>
      <c r="H13" s="127"/>
      <c r="J13" s="565"/>
      <c r="K13" s="566"/>
      <c r="L13" s="550">
        <v>3040</v>
      </c>
      <c r="M13" s="551"/>
      <c r="N13" s="178" t="s">
        <v>142</v>
      </c>
      <c r="O13" s="234">
        <v>2990</v>
      </c>
      <c r="P13" s="129"/>
      <c r="Q13" s="127" t="s">
        <v>143</v>
      </c>
      <c r="S13" s="565"/>
      <c r="T13" s="566"/>
      <c r="U13" s="550">
        <v>4130</v>
      </c>
      <c r="V13" s="551"/>
      <c r="W13" s="178" t="s">
        <v>305</v>
      </c>
      <c r="X13" s="234">
        <v>1130</v>
      </c>
      <c r="Y13" s="129"/>
      <c r="Z13" s="131" t="s">
        <v>145</v>
      </c>
      <c r="AA13" s="132"/>
      <c r="AB13" s="565"/>
      <c r="AC13" s="566"/>
      <c r="AD13" s="550">
        <v>7040</v>
      </c>
      <c r="AE13" s="562"/>
      <c r="AF13" s="178" t="s">
        <v>146</v>
      </c>
      <c r="AG13" s="234">
        <v>5220</v>
      </c>
      <c r="AH13" s="129"/>
      <c r="AI13" s="134" t="s">
        <v>147</v>
      </c>
    </row>
    <row r="14" spans="1:38" ht="15.75" customHeight="1">
      <c r="A14" s="565"/>
      <c r="B14" s="566"/>
      <c r="C14" s="550">
        <v>1040</v>
      </c>
      <c r="D14" s="551"/>
      <c r="E14" s="178" t="s">
        <v>148</v>
      </c>
      <c r="F14" s="241">
        <v>2300</v>
      </c>
      <c r="G14" s="129"/>
      <c r="H14" s="127" t="s">
        <v>149</v>
      </c>
      <c r="J14" s="565"/>
      <c r="K14" s="566"/>
      <c r="L14" s="550">
        <v>3041</v>
      </c>
      <c r="M14" s="551"/>
      <c r="N14" s="178" t="s">
        <v>150</v>
      </c>
      <c r="O14" s="234">
        <v>1940</v>
      </c>
      <c r="P14" s="129"/>
      <c r="Q14" s="127" t="s">
        <v>151</v>
      </c>
      <c r="S14" s="548" t="s">
        <v>168</v>
      </c>
      <c r="T14" s="561"/>
      <c r="U14" s="550">
        <v>4140</v>
      </c>
      <c r="V14" s="551"/>
      <c r="W14" s="178" t="s">
        <v>313</v>
      </c>
      <c r="X14" s="234">
        <v>5890</v>
      </c>
      <c r="Y14" s="129"/>
      <c r="Z14" s="131" t="s">
        <v>153</v>
      </c>
      <c r="AA14" s="132"/>
      <c r="AB14" s="565"/>
      <c r="AC14" s="566"/>
      <c r="AD14" s="550">
        <v>7050</v>
      </c>
      <c r="AE14" s="562"/>
      <c r="AF14" s="178" t="s">
        <v>154</v>
      </c>
      <c r="AG14" s="234">
        <v>5260</v>
      </c>
      <c r="AH14" s="129"/>
      <c r="AI14" s="134" t="s">
        <v>155</v>
      </c>
    </row>
    <row r="15" spans="1:38" ht="15.75" customHeight="1">
      <c r="A15" s="565"/>
      <c r="B15" s="566"/>
      <c r="C15" s="550">
        <v>1070</v>
      </c>
      <c r="D15" s="551"/>
      <c r="E15" s="178" t="s">
        <v>156</v>
      </c>
      <c r="F15" s="234">
        <v>2070</v>
      </c>
      <c r="G15" s="129"/>
      <c r="H15" s="127" t="s">
        <v>157</v>
      </c>
      <c r="J15" s="565"/>
      <c r="K15" s="566"/>
      <c r="L15" s="550">
        <v>3050</v>
      </c>
      <c r="M15" s="551"/>
      <c r="N15" s="178" t="s">
        <v>158</v>
      </c>
      <c r="O15" s="234">
        <v>4370</v>
      </c>
      <c r="P15" s="129"/>
      <c r="Q15" s="127" t="s">
        <v>159</v>
      </c>
      <c r="S15" s="558">
        <f>SUM(X11:X15)</f>
        <v>15710</v>
      </c>
      <c r="T15" s="559"/>
      <c r="U15" s="646">
        <v>57060</v>
      </c>
      <c r="V15" s="647"/>
      <c r="W15" s="472" t="s">
        <v>1671</v>
      </c>
      <c r="X15" s="243">
        <v>620</v>
      </c>
      <c r="Y15" s="473"/>
      <c r="Z15" s="131" t="s">
        <v>161</v>
      </c>
      <c r="AA15" s="132"/>
      <c r="AB15" s="565"/>
      <c r="AC15" s="566"/>
      <c r="AD15" s="550">
        <v>7070</v>
      </c>
      <c r="AE15" s="562"/>
      <c r="AF15" s="178" t="s">
        <v>162</v>
      </c>
      <c r="AG15" s="234">
        <v>2530</v>
      </c>
      <c r="AH15" s="129"/>
      <c r="AI15" s="134" t="s">
        <v>163</v>
      </c>
    </row>
    <row r="16" spans="1:38" ht="15.75" customHeight="1">
      <c r="A16" s="565"/>
      <c r="B16" s="566"/>
      <c r="C16" s="550">
        <v>1080</v>
      </c>
      <c r="D16" s="551"/>
      <c r="E16" s="178" t="s">
        <v>164</v>
      </c>
      <c r="F16" s="234">
        <v>4040</v>
      </c>
      <c r="G16" s="129"/>
      <c r="H16" s="127" t="s">
        <v>165</v>
      </c>
      <c r="J16" s="565"/>
      <c r="K16" s="566"/>
      <c r="L16" s="550">
        <v>3060</v>
      </c>
      <c r="M16" s="551"/>
      <c r="N16" s="178" t="s">
        <v>166</v>
      </c>
      <c r="O16" s="234">
        <v>2770</v>
      </c>
      <c r="P16" s="129"/>
      <c r="Q16" s="127" t="s">
        <v>167</v>
      </c>
      <c r="S16" s="624"/>
      <c r="T16" s="625"/>
      <c r="U16" s="563">
        <v>5020</v>
      </c>
      <c r="V16" s="567"/>
      <c r="W16" s="327" t="s">
        <v>124</v>
      </c>
      <c r="X16" s="241">
        <v>2150</v>
      </c>
      <c r="Y16" s="130"/>
      <c r="Z16" s="131" t="s">
        <v>170</v>
      </c>
      <c r="AA16" s="132"/>
      <c r="AB16" s="565"/>
      <c r="AC16" s="566"/>
      <c r="AD16" s="550">
        <v>7080</v>
      </c>
      <c r="AE16" s="562"/>
      <c r="AF16" s="178" t="s">
        <v>171</v>
      </c>
      <c r="AG16" s="234">
        <v>4940</v>
      </c>
      <c r="AH16" s="129"/>
      <c r="AI16" s="134" t="s">
        <v>172</v>
      </c>
    </row>
    <row r="17" spans="1:39" ht="15.75" customHeight="1">
      <c r="A17" s="565"/>
      <c r="B17" s="566"/>
      <c r="C17" s="550">
        <v>1090</v>
      </c>
      <c r="D17" s="551"/>
      <c r="E17" s="178" t="s">
        <v>173</v>
      </c>
      <c r="F17" s="234">
        <v>3040</v>
      </c>
      <c r="G17" s="129"/>
      <c r="H17" s="127" t="s">
        <v>174</v>
      </c>
      <c r="J17" s="548" t="s">
        <v>168</v>
      </c>
      <c r="K17" s="561"/>
      <c r="L17" s="550">
        <v>3070</v>
      </c>
      <c r="M17" s="551"/>
      <c r="N17" s="178" t="s">
        <v>175</v>
      </c>
      <c r="O17" s="234">
        <v>3160</v>
      </c>
      <c r="P17" s="129"/>
      <c r="Q17" s="127" t="s">
        <v>176</v>
      </c>
      <c r="S17" s="565" t="s">
        <v>134</v>
      </c>
      <c r="T17" s="566"/>
      <c r="U17" s="550">
        <v>5030</v>
      </c>
      <c r="V17" s="551"/>
      <c r="W17" s="178" t="s">
        <v>135</v>
      </c>
      <c r="X17" s="234">
        <v>1470</v>
      </c>
      <c r="Y17" s="129"/>
      <c r="Z17" s="131" t="s">
        <v>178</v>
      </c>
      <c r="AA17" s="132"/>
      <c r="AB17" s="565"/>
      <c r="AC17" s="566"/>
      <c r="AD17" s="573">
        <v>7085</v>
      </c>
      <c r="AE17" s="586"/>
      <c r="AF17" s="366" t="s">
        <v>179</v>
      </c>
      <c r="AG17" s="575" t="s">
        <v>180</v>
      </c>
      <c r="AH17" s="576"/>
      <c r="AI17" s="134"/>
    </row>
    <row r="18" spans="1:39" ht="15.75" customHeight="1">
      <c r="A18" s="565"/>
      <c r="B18" s="566"/>
      <c r="C18" s="550">
        <v>1100</v>
      </c>
      <c r="D18" s="551"/>
      <c r="E18" s="178" t="s">
        <v>181</v>
      </c>
      <c r="F18" s="234">
        <v>2350</v>
      </c>
      <c r="G18" s="129"/>
      <c r="H18" s="127" t="s">
        <v>182</v>
      </c>
      <c r="J18" s="558">
        <f>SUM(O11:O18)</f>
        <v>21500</v>
      </c>
      <c r="K18" s="585"/>
      <c r="L18" s="556">
        <v>3080</v>
      </c>
      <c r="M18" s="560"/>
      <c r="N18" s="184" t="s">
        <v>183</v>
      </c>
      <c r="O18" s="369">
        <v>220</v>
      </c>
      <c r="P18" s="370"/>
      <c r="Q18" s="127" t="s">
        <v>184</v>
      </c>
      <c r="S18" s="565"/>
      <c r="T18" s="566"/>
      <c r="U18" s="550">
        <v>5040</v>
      </c>
      <c r="V18" s="551"/>
      <c r="W18" s="178" t="s">
        <v>144</v>
      </c>
      <c r="X18" s="234">
        <v>3620</v>
      </c>
      <c r="Y18" s="129"/>
      <c r="Z18" s="131" t="s">
        <v>187</v>
      </c>
      <c r="AA18" s="132"/>
      <c r="AB18" s="565"/>
      <c r="AC18" s="566"/>
      <c r="AD18" s="573">
        <v>7090</v>
      </c>
      <c r="AE18" s="586"/>
      <c r="AF18" s="366" t="s">
        <v>188</v>
      </c>
      <c r="AG18" s="575" t="s">
        <v>180</v>
      </c>
      <c r="AH18" s="576"/>
      <c r="AI18" s="134"/>
    </row>
    <row r="19" spans="1:39" ht="15.75" customHeight="1">
      <c r="A19" s="565"/>
      <c r="B19" s="566"/>
      <c r="C19" s="550">
        <v>1110</v>
      </c>
      <c r="D19" s="551"/>
      <c r="E19" s="178" t="s">
        <v>189</v>
      </c>
      <c r="F19" s="234">
        <v>2390</v>
      </c>
      <c r="G19" s="129"/>
      <c r="H19" s="127" t="s">
        <v>190</v>
      </c>
      <c r="J19" s="579" t="s">
        <v>191</v>
      </c>
      <c r="K19" s="580"/>
      <c r="L19" s="563">
        <v>4010</v>
      </c>
      <c r="M19" s="567"/>
      <c r="N19" s="327" t="s">
        <v>192</v>
      </c>
      <c r="O19" s="241">
        <v>3420</v>
      </c>
      <c r="P19" s="130"/>
      <c r="Q19" s="127" t="s">
        <v>193</v>
      </c>
      <c r="S19" s="565"/>
      <c r="T19" s="566"/>
      <c r="U19" s="550">
        <v>5050</v>
      </c>
      <c r="V19" s="551"/>
      <c r="W19" s="178" t="s">
        <v>152</v>
      </c>
      <c r="X19" s="234">
        <v>2420</v>
      </c>
      <c r="Y19" s="129"/>
      <c r="Z19" s="131" t="s">
        <v>195</v>
      </c>
      <c r="AA19" s="132"/>
      <c r="AB19" s="548" t="s">
        <v>168</v>
      </c>
      <c r="AC19" s="570"/>
      <c r="AD19" s="550">
        <v>7100</v>
      </c>
      <c r="AE19" s="562"/>
      <c r="AF19" s="178" t="s">
        <v>196</v>
      </c>
      <c r="AG19" s="234">
        <v>7030</v>
      </c>
      <c r="AH19" s="129"/>
      <c r="AI19" s="134" t="s">
        <v>197</v>
      </c>
    </row>
    <row r="20" spans="1:39" ht="15.75" customHeight="1">
      <c r="A20" s="548" t="s">
        <v>168</v>
      </c>
      <c r="B20" s="549"/>
      <c r="C20" s="550">
        <v>1120</v>
      </c>
      <c r="D20" s="551"/>
      <c r="E20" s="178" t="s">
        <v>198</v>
      </c>
      <c r="F20" s="234">
        <v>2500</v>
      </c>
      <c r="G20" s="129"/>
      <c r="H20" s="127" t="s">
        <v>199</v>
      </c>
      <c r="J20" s="565"/>
      <c r="K20" s="566"/>
      <c r="L20" s="550">
        <v>4012</v>
      </c>
      <c r="M20" s="551"/>
      <c r="N20" s="178" t="s">
        <v>200</v>
      </c>
      <c r="O20" s="234">
        <v>2700</v>
      </c>
      <c r="P20" s="129"/>
      <c r="Q20" s="127" t="s">
        <v>201</v>
      </c>
      <c r="S20" s="565"/>
      <c r="T20" s="566"/>
      <c r="U20" s="550">
        <v>5060</v>
      </c>
      <c r="V20" s="551"/>
      <c r="W20" s="178" t="s">
        <v>160</v>
      </c>
      <c r="X20" s="234">
        <v>4240</v>
      </c>
      <c r="Y20" s="129"/>
      <c r="Z20" s="131" t="s">
        <v>203</v>
      </c>
      <c r="AA20" s="132"/>
      <c r="AB20" s="558">
        <f>SUM(AG11:AG20)</f>
        <v>38330</v>
      </c>
      <c r="AC20" s="569"/>
      <c r="AD20" s="556">
        <v>7110</v>
      </c>
      <c r="AE20" s="557"/>
      <c r="AF20" s="184" t="s">
        <v>204</v>
      </c>
      <c r="AG20" s="369">
        <v>5260</v>
      </c>
      <c r="AH20" s="370"/>
      <c r="AI20" s="134" t="s">
        <v>205</v>
      </c>
    </row>
    <row r="21" spans="1:39" ht="15.75" customHeight="1">
      <c r="A21" s="558">
        <f>SUM(F11:F21)</f>
        <v>33860</v>
      </c>
      <c r="B21" s="559"/>
      <c r="C21" s="556">
        <v>1130</v>
      </c>
      <c r="D21" s="560"/>
      <c r="E21" s="184" t="s">
        <v>206</v>
      </c>
      <c r="F21" s="369">
        <v>3780</v>
      </c>
      <c r="G21" s="370"/>
      <c r="H21" s="127" t="s">
        <v>207</v>
      </c>
      <c r="J21" s="565"/>
      <c r="K21" s="566"/>
      <c r="L21" s="550">
        <v>4020</v>
      </c>
      <c r="M21" s="551"/>
      <c r="N21" s="178" t="s">
        <v>208</v>
      </c>
      <c r="O21" s="234">
        <v>2520</v>
      </c>
      <c r="P21" s="129"/>
      <c r="Q21" s="127" t="s">
        <v>209</v>
      </c>
      <c r="S21" s="548" t="s">
        <v>168</v>
      </c>
      <c r="T21" s="549"/>
      <c r="U21" s="550">
        <v>5070</v>
      </c>
      <c r="V21" s="551"/>
      <c r="W21" s="178" t="s">
        <v>169</v>
      </c>
      <c r="X21" s="234">
        <v>2930</v>
      </c>
      <c r="Y21" s="129"/>
      <c r="Z21" s="131" t="s">
        <v>211</v>
      </c>
      <c r="AA21" s="132"/>
      <c r="AB21" s="565" t="s">
        <v>212</v>
      </c>
      <c r="AC21" s="566"/>
      <c r="AD21" s="563">
        <v>8010</v>
      </c>
      <c r="AE21" s="564"/>
      <c r="AF21" s="327" t="s">
        <v>213</v>
      </c>
      <c r="AG21" s="241">
        <v>1170</v>
      </c>
      <c r="AH21" s="130"/>
      <c r="AI21" s="134" t="s">
        <v>214</v>
      </c>
    </row>
    <row r="22" spans="1:39" ht="15.75" customHeight="1">
      <c r="A22" s="565" t="s">
        <v>215</v>
      </c>
      <c r="B22" s="566"/>
      <c r="C22" s="563">
        <v>2015</v>
      </c>
      <c r="D22" s="567"/>
      <c r="E22" s="327" t="s">
        <v>216</v>
      </c>
      <c r="F22" s="241">
        <v>6430</v>
      </c>
      <c r="G22" s="130"/>
      <c r="H22" s="127" t="s">
        <v>217</v>
      </c>
      <c r="J22" s="565"/>
      <c r="K22" s="566"/>
      <c r="L22" s="550">
        <v>4040</v>
      </c>
      <c r="M22" s="551"/>
      <c r="N22" s="178" t="s">
        <v>218</v>
      </c>
      <c r="O22" s="234">
        <v>1860</v>
      </c>
      <c r="P22" s="129"/>
      <c r="Q22" s="127" t="s">
        <v>219</v>
      </c>
      <c r="S22" s="558">
        <f>SUM(X16:X22)</f>
        <v>21120</v>
      </c>
      <c r="T22" s="559"/>
      <c r="U22" s="556">
        <v>5080</v>
      </c>
      <c r="V22" s="560"/>
      <c r="W22" s="184" t="s">
        <v>177</v>
      </c>
      <c r="X22" s="369">
        <v>4290</v>
      </c>
      <c r="Y22" s="370"/>
      <c r="Z22" s="131" t="s">
        <v>221</v>
      </c>
      <c r="AA22" s="132"/>
      <c r="AB22" s="581" t="s">
        <v>222</v>
      </c>
      <c r="AC22" s="582"/>
      <c r="AD22" s="550">
        <v>8020</v>
      </c>
      <c r="AE22" s="562"/>
      <c r="AF22" s="178" t="s">
        <v>223</v>
      </c>
      <c r="AG22" s="234">
        <v>2880</v>
      </c>
      <c r="AH22" s="129"/>
      <c r="AI22" s="134" t="s">
        <v>224</v>
      </c>
    </row>
    <row r="23" spans="1:39" ht="15.75" customHeight="1">
      <c r="A23" s="565"/>
      <c r="B23" s="566"/>
      <c r="C23" s="583">
        <v>2011</v>
      </c>
      <c r="D23" s="584"/>
      <c r="E23" s="366" t="s">
        <v>225</v>
      </c>
      <c r="F23" s="575" t="s">
        <v>226</v>
      </c>
      <c r="G23" s="576"/>
      <c r="H23" s="127"/>
      <c r="J23" s="565"/>
      <c r="K23" s="566"/>
      <c r="L23" s="550">
        <v>4050</v>
      </c>
      <c r="M23" s="551"/>
      <c r="N23" s="178" t="s">
        <v>227</v>
      </c>
      <c r="O23" s="234">
        <v>2260</v>
      </c>
      <c r="P23" s="129"/>
      <c r="Q23" s="127" t="s">
        <v>228</v>
      </c>
      <c r="S23" s="565" t="s">
        <v>185</v>
      </c>
      <c r="T23" s="566"/>
      <c r="U23" s="563">
        <v>5090</v>
      </c>
      <c r="V23" s="567"/>
      <c r="W23" s="327" t="s">
        <v>186</v>
      </c>
      <c r="X23" s="241">
        <v>5140</v>
      </c>
      <c r="Y23" s="130"/>
      <c r="Z23" s="97" t="s">
        <v>231</v>
      </c>
      <c r="AA23" s="132"/>
      <c r="AB23" s="548" t="s">
        <v>168</v>
      </c>
      <c r="AC23" s="570"/>
      <c r="AD23" s="550">
        <v>8030</v>
      </c>
      <c r="AE23" s="562"/>
      <c r="AF23" s="178" t="s">
        <v>232</v>
      </c>
      <c r="AG23" s="234">
        <v>2830</v>
      </c>
      <c r="AH23" s="129"/>
      <c r="AI23" s="134" t="s">
        <v>233</v>
      </c>
    </row>
    <row r="24" spans="1:39" ht="15.75" customHeight="1">
      <c r="A24" s="565"/>
      <c r="B24" s="566"/>
      <c r="C24" s="550">
        <v>2020</v>
      </c>
      <c r="D24" s="551"/>
      <c r="E24" s="178" t="s">
        <v>234</v>
      </c>
      <c r="F24" s="234">
        <v>4230</v>
      </c>
      <c r="G24" s="129"/>
      <c r="H24" s="127" t="s">
        <v>235</v>
      </c>
      <c r="J24" s="565"/>
      <c r="K24" s="566"/>
      <c r="L24" s="550">
        <v>4060</v>
      </c>
      <c r="M24" s="551"/>
      <c r="N24" s="178" t="s">
        <v>236</v>
      </c>
      <c r="O24" s="234">
        <v>2440</v>
      </c>
      <c r="P24" s="129"/>
      <c r="Q24" s="127" t="s">
        <v>237</v>
      </c>
      <c r="S24" s="565"/>
      <c r="T24" s="566"/>
      <c r="U24" s="550">
        <v>5100</v>
      </c>
      <c r="V24" s="551"/>
      <c r="W24" s="178" t="s">
        <v>194</v>
      </c>
      <c r="X24" s="234">
        <v>4230</v>
      </c>
      <c r="Y24" s="129"/>
      <c r="Z24" s="131" t="s">
        <v>239</v>
      </c>
      <c r="AA24" s="132"/>
      <c r="AB24" s="558">
        <f>SUM(AG21:AG24)</f>
        <v>7490</v>
      </c>
      <c r="AC24" s="569"/>
      <c r="AD24" s="556">
        <v>8035</v>
      </c>
      <c r="AE24" s="557"/>
      <c r="AF24" s="184" t="s">
        <v>240</v>
      </c>
      <c r="AG24" s="369">
        <v>610</v>
      </c>
      <c r="AH24" s="370"/>
      <c r="AI24" s="134" t="s">
        <v>241</v>
      </c>
    </row>
    <row r="25" spans="1:39" ht="15.75" customHeight="1">
      <c r="A25" s="565"/>
      <c r="B25" s="566"/>
      <c r="C25" s="550">
        <v>2025</v>
      </c>
      <c r="D25" s="551"/>
      <c r="E25" s="178" t="s">
        <v>242</v>
      </c>
      <c r="F25" s="234">
        <v>3480</v>
      </c>
      <c r="G25" s="129"/>
      <c r="H25" s="127" t="s">
        <v>243</v>
      </c>
      <c r="J25" s="565"/>
      <c r="K25" s="566"/>
      <c r="L25" s="550">
        <v>4072</v>
      </c>
      <c r="M25" s="551"/>
      <c r="N25" s="178" t="s">
        <v>244</v>
      </c>
      <c r="O25" s="234">
        <v>3480</v>
      </c>
      <c r="P25" s="129"/>
      <c r="Q25" s="127" t="s">
        <v>245</v>
      </c>
      <c r="S25" s="565"/>
      <c r="T25" s="566"/>
      <c r="U25" s="550">
        <v>5110</v>
      </c>
      <c r="V25" s="551"/>
      <c r="W25" s="178" t="s">
        <v>202</v>
      </c>
      <c r="X25" s="234">
        <v>2190</v>
      </c>
      <c r="Y25" s="129"/>
      <c r="Z25" s="131"/>
      <c r="AA25" s="132"/>
      <c r="AB25" s="565" t="s">
        <v>248</v>
      </c>
      <c r="AC25" s="566"/>
      <c r="AD25" s="563">
        <v>8040</v>
      </c>
      <c r="AE25" s="564"/>
      <c r="AF25" s="327" t="s">
        <v>249</v>
      </c>
      <c r="AG25" s="241">
        <v>2240</v>
      </c>
      <c r="AH25" s="130"/>
      <c r="AI25" s="134" t="s">
        <v>250</v>
      </c>
    </row>
    <row r="26" spans="1:39" ht="15.75" customHeight="1">
      <c r="A26" s="565"/>
      <c r="B26" s="566"/>
      <c r="C26" s="550">
        <v>2030</v>
      </c>
      <c r="D26" s="551"/>
      <c r="E26" s="178" t="s">
        <v>251</v>
      </c>
      <c r="F26" s="234">
        <v>2500</v>
      </c>
      <c r="G26" s="129"/>
      <c r="H26" s="127" t="s">
        <v>252</v>
      </c>
      <c r="J26" s="565"/>
      <c r="K26" s="566"/>
      <c r="L26" s="550">
        <v>4080</v>
      </c>
      <c r="M26" s="551"/>
      <c r="N26" s="178" t="s">
        <v>253</v>
      </c>
      <c r="O26" s="234">
        <v>3110</v>
      </c>
      <c r="P26" s="129"/>
      <c r="Q26" s="127" t="s">
        <v>254</v>
      </c>
      <c r="S26" s="548" t="s">
        <v>168</v>
      </c>
      <c r="T26" s="549"/>
      <c r="U26" s="550">
        <v>5111</v>
      </c>
      <c r="V26" s="551"/>
      <c r="W26" s="178" t="s">
        <v>210</v>
      </c>
      <c r="X26" s="234">
        <v>4600</v>
      </c>
      <c r="Y26" s="129"/>
      <c r="Z26" s="131" t="s">
        <v>257</v>
      </c>
      <c r="AA26" s="132"/>
      <c r="AB26" s="565"/>
      <c r="AC26" s="566"/>
      <c r="AD26" s="550">
        <v>8050</v>
      </c>
      <c r="AE26" s="562"/>
      <c r="AF26" s="178" t="s">
        <v>258</v>
      </c>
      <c r="AG26" s="234">
        <v>3670</v>
      </c>
      <c r="AH26" s="129"/>
      <c r="AI26" s="134" t="s">
        <v>259</v>
      </c>
    </row>
    <row r="27" spans="1:39" ht="15.75" customHeight="1">
      <c r="A27" s="565"/>
      <c r="B27" s="566"/>
      <c r="C27" s="550">
        <v>2040</v>
      </c>
      <c r="D27" s="551"/>
      <c r="E27" s="178" t="s">
        <v>260</v>
      </c>
      <c r="F27" s="234">
        <v>4120</v>
      </c>
      <c r="G27" s="129"/>
      <c r="H27" s="127" t="s">
        <v>261</v>
      </c>
      <c r="J27" s="565"/>
      <c r="K27" s="566"/>
      <c r="L27" s="550">
        <v>4090</v>
      </c>
      <c r="M27" s="551"/>
      <c r="N27" s="178" t="s">
        <v>262</v>
      </c>
      <c r="O27" s="234">
        <v>3140</v>
      </c>
      <c r="P27" s="129"/>
      <c r="Q27" s="127" t="s">
        <v>263</v>
      </c>
      <c r="S27" s="558">
        <f>SUM(X23:X27)</f>
        <v>21880</v>
      </c>
      <c r="T27" s="559"/>
      <c r="U27" s="556">
        <v>5120</v>
      </c>
      <c r="V27" s="560"/>
      <c r="W27" s="184" t="s">
        <v>220</v>
      </c>
      <c r="X27" s="369">
        <v>5720</v>
      </c>
      <c r="Y27" s="370"/>
      <c r="Z27" s="131" t="s">
        <v>265</v>
      </c>
      <c r="AA27" s="132"/>
      <c r="AB27" s="565"/>
      <c r="AC27" s="566"/>
      <c r="AD27" s="550">
        <v>8060</v>
      </c>
      <c r="AE27" s="562"/>
      <c r="AF27" s="178" t="s">
        <v>266</v>
      </c>
      <c r="AG27" s="234">
        <v>4310</v>
      </c>
      <c r="AH27" s="129"/>
      <c r="AI27" s="134" t="s">
        <v>267</v>
      </c>
    </row>
    <row r="28" spans="1:39" ht="15.75" customHeight="1">
      <c r="A28" s="565"/>
      <c r="B28" s="566"/>
      <c r="C28" s="550">
        <v>2050</v>
      </c>
      <c r="D28" s="551"/>
      <c r="E28" s="178" t="s">
        <v>268</v>
      </c>
      <c r="F28" s="234">
        <v>3560</v>
      </c>
      <c r="G28" s="129"/>
      <c r="H28" s="127" t="s">
        <v>269</v>
      </c>
      <c r="J28" s="565"/>
      <c r="K28" s="566"/>
      <c r="L28" s="550">
        <v>4100</v>
      </c>
      <c r="M28" s="551"/>
      <c r="N28" s="178" t="s">
        <v>270</v>
      </c>
      <c r="O28" s="234">
        <v>2510</v>
      </c>
      <c r="P28" s="129"/>
      <c r="Q28" s="127" t="s">
        <v>271</v>
      </c>
      <c r="S28" s="565" t="s">
        <v>229</v>
      </c>
      <c r="T28" s="566"/>
      <c r="U28" s="563">
        <v>6010</v>
      </c>
      <c r="V28" s="567"/>
      <c r="W28" s="327" t="s">
        <v>230</v>
      </c>
      <c r="X28" s="241">
        <v>5150</v>
      </c>
      <c r="Y28" s="368"/>
      <c r="Z28" s="131" t="s">
        <v>273</v>
      </c>
      <c r="AA28" s="132"/>
      <c r="AB28" s="565"/>
      <c r="AC28" s="566"/>
      <c r="AD28" s="550">
        <v>8071</v>
      </c>
      <c r="AE28" s="562"/>
      <c r="AF28" s="178" t="s">
        <v>274</v>
      </c>
      <c r="AG28" s="234">
        <v>3490</v>
      </c>
      <c r="AH28" s="129"/>
      <c r="AI28" s="134" t="s">
        <v>275</v>
      </c>
    </row>
    <row r="29" spans="1:39" ht="15.75" customHeight="1">
      <c r="A29" s="565"/>
      <c r="B29" s="566"/>
      <c r="C29" s="550">
        <v>2055</v>
      </c>
      <c r="D29" s="551"/>
      <c r="E29" s="178" t="s">
        <v>276</v>
      </c>
      <c r="F29" s="234">
        <v>2100</v>
      </c>
      <c r="G29" s="129"/>
      <c r="H29" s="127" t="s">
        <v>277</v>
      </c>
      <c r="J29" s="565"/>
      <c r="K29" s="566"/>
      <c r="L29" s="550">
        <v>4102</v>
      </c>
      <c r="M29" s="551"/>
      <c r="N29" s="178" t="s">
        <v>278</v>
      </c>
      <c r="O29" s="234">
        <v>2440</v>
      </c>
      <c r="P29" s="129"/>
      <c r="Q29" s="127" t="s">
        <v>279</v>
      </c>
      <c r="S29" s="565"/>
      <c r="T29" s="566"/>
      <c r="U29" s="550">
        <v>6020</v>
      </c>
      <c r="V29" s="551"/>
      <c r="W29" s="178" t="s">
        <v>238</v>
      </c>
      <c r="X29" s="234">
        <v>3550</v>
      </c>
      <c r="Y29" s="129"/>
      <c r="Z29" s="131" t="s">
        <v>281</v>
      </c>
      <c r="AA29" s="132"/>
      <c r="AB29" s="548" t="s">
        <v>168</v>
      </c>
      <c r="AC29" s="570"/>
      <c r="AD29" s="550">
        <v>8072</v>
      </c>
      <c r="AE29" s="562"/>
      <c r="AF29" s="178" t="s">
        <v>282</v>
      </c>
      <c r="AG29" s="234">
        <v>3490</v>
      </c>
      <c r="AH29" s="129"/>
      <c r="AI29" s="134" t="s">
        <v>283</v>
      </c>
    </row>
    <row r="30" spans="1:39" ht="15.75" customHeight="1">
      <c r="A30" s="548" t="s">
        <v>168</v>
      </c>
      <c r="B30" s="549"/>
      <c r="C30" s="550">
        <v>2060</v>
      </c>
      <c r="D30" s="551"/>
      <c r="E30" s="178" t="s">
        <v>284</v>
      </c>
      <c r="F30" s="234">
        <v>3090</v>
      </c>
      <c r="G30" s="129"/>
      <c r="H30" s="127" t="s">
        <v>285</v>
      </c>
      <c r="J30" s="565"/>
      <c r="K30" s="566"/>
      <c r="L30" s="563">
        <v>57010</v>
      </c>
      <c r="M30" s="567"/>
      <c r="N30" s="448" t="s">
        <v>1672</v>
      </c>
      <c r="O30" s="241">
        <v>270</v>
      </c>
      <c r="P30" s="130"/>
      <c r="Q30" s="127" t="s">
        <v>288</v>
      </c>
      <c r="S30" s="565"/>
      <c r="T30" s="566"/>
      <c r="U30" s="573">
        <v>6030</v>
      </c>
      <c r="V30" s="574"/>
      <c r="W30" s="367" t="s">
        <v>246</v>
      </c>
      <c r="X30" s="575" t="s">
        <v>247</v>
      </c>
      <c r="Y30" s="576"/>
      <c r="Z30" s="131" t="s">
        <v>290</v>
      </c>
      <c r="AA30" s="132"/>
      <c r="AB30" s="568">
        <f>SUM(AG25:AG30)</f>
        <v>20610</v>
      </c>
      <c r="AC30" s="569"/>
      <c r="AD30" s="556">
        <v>8080</v>
      </c>
      <c r="AE30" s="557"/>
      <c r="AF30" s="184" t="s">
        <v>291</v>
      </c>
      <c r="AG30" s="369">
        <v>3410</v>
      </c>
      <c r="AH30" s="370"/>
      <c r="AI30" s="134" t="s">
        <v>292</v>
      </c>
    </row>
    <row r="31" spans="1:39" ht="15.75" customHeight="1">
      <c r="A31" s="558">
        <f>SUM(F22:F31)</f>
        <v>33340</v>
      </c>
      <c r="B31" s="559"/>
      <c r="C31" s="556">
        <v>2070</v>
      </c>
      <c r="D31" s="560"/>
      <c r="E31" s="184" t="s">
        <v>293</v>
      </c>
      <c r="F31" s="369">
        <v>3830</v>
      </c>
      <c r="G31" s="370"/>
      <c r="H31" s="127" t="s">
        <v>294</v>
      </c>
      <c r="J31" s="565"/>
      <c r="K31" s="566"/>
      <c r="L31" s="550">
        <v>57020</v>
      </c>
      <c r="M31" s="551"/>
      <c r="N31" s="329" t="s">
        <v>1673</v>
      </c>
      <c r="O31" s="234">
        <v>440</v>
      </c>
      <c r="P31" s="129"/>
      <c r="Q31" s="127" t="s">
        <v>296</v>
      </c>
      <c r="S31" s="565"/>
      <c r="T31" s="566"/>
      <c r="U31" s="573">
        <v>6040</v>
      </c>
      <c r="V31" s="574"/>
      <c r="W31" s="366" t="s">
        <v>255</v>
      </c>
      <c r="X31" s="575" t="s">
        <v>256</v>
      </c>
      <c r="Y31" s="576"/>
      <c r="Z31" s="131" t="s">
        <v>298</v>
      </c>
      <c r="AA31" s="132"/>
      <c r="AB31" s="579" t="s">
        <v>299</v>
      </c>
      <c r="AC31" s="580"/>
      <c r="AD31" s="563">
        <v>8090</v>
      </c>
      <c r="AE31" s="564"/>
      <c r="AF31" s="327" t="s">
        <v>300</v>
      </c>
      <c r="AG31" s="241">
        <v>3390</v>
      </c>
      <c r="AH31" s="130"/>
      <c r="AI31" s="134" t="s">
        <v>301</v>
      </c>
      <c r="AM31" s="119"/>
    </row>
    <row r="32" spans="1:39" ht="15.75" customHeight="1">
      <c r="A32" s="565" t="s">
        <v>302</v>
      </c>
      <c r="B32" s="566"/>
      <c r="C32" s="563">
        <v>2080</v>
      </c>
      <c r="D32" s="567"/>
      <c r="E32" s="327" t="s">
        <v>303</v>
      </c>
      <c r="F32" s="241">
        <v>4110</v>
      </c>
      <c r="G32" s="130"/>
      <c r="H32" s="127" t="s">
        <v>304</v>
      </c>
      <c r="J32" s="565"/>
      <c r="K32" s="566"/>
      <c r="L32" s="550">
        <v>57030</v>
      </c>
      <c r="M32" s="551"/>
      <c r="N32" s="329" t="s">
        <v>1674</v>
      </c>
      <c r="O32" s="234">
        <v>320</v>
      </c>
      <c r="P32" s="129"/>
      <c r="Q32" s="127" t="s">
        <v>306</v>
      </c>
      <c r="S32" s="565"/>
      <c r="T32" s="566"/>
      <c r="U32" s="550">
        <v>6041</v>
      </c>
      <c r="V32" s="551"/>
      <c r="W32" s="178" t="s">
        <v>264</v>
      </c>
      <c r="X32" s="234">
        <v>5940</v>
      </c>
      <c r="Y32" s="129"/>
      <c r="Z32" s="131" t="s">
        <v>308</v>
      </c>
      <c r="AA32" s="140"/>
      <c r="AB32" s="565"/>
      <c r="AC32" s="566"/>
      <c r="AD32" s="550">
        <v>8100</v>
      </c>
      <c r="AE32" s="562"/>
      <c r="AF32" s="178" t="s">
        <v>309</v>
      </c>
      <c r="AG32" s="234">
        <v>2690</v>
      </c>
      <c r="AH32" s="129"/>
      <c r="AI32" s="134" t="s">
        <v>310</v>
      </c>
    </row>
    <row r="33" spans="1:35" ht="15.75" customHeight="1">
      <c r="A33" s="565"/>
      <c r="B33" s="566"/>
      <c r="C33" s="550">
        <v>2090</v>
      </c>
      <c r="D33" s="551"/>
      <c r="E33" s="178" t="s">
        <v>311</v>
      </c>
      <c r="F33" s="234">
        <v>3510</v>
      </c>
      <c r="G33" s="129"/>
      <c r="H33" s="127" t="s">
        <v>312</v>
      </c>
      <c r="J33" s="548" t="s">
        <v>168</v>
      </c>
      <c r="K33" s="561"/>
      <c r="L33" s="550">
        <v>57040</v>
      </c>
      <c r="M33" s="551"/>
      <c r="N33" s="329" t="s">
        <v>1675</v>
      </c>
      <c r="O33" s="234">
        <v>150</v>
      </c>
      <c r="P33" s="129"/>
      <c r="Q33" s="127" t="s">
        <v>314</v>
      </c>
      <c r="S33" s="565"/>
      <c r="T33" s="566"/>
      <c r="U33" s="550">
        <v>6060</v>
      </c>
      <c r="V33" s="551"/>
      <c r="W33" s="178" t="s">
        <v>272</v>
      </c>
      <c r="X33" s="234">
        <v>3730</v>
      </c>
      <c r="Y33" s="129"/>
      <c r="AA33" s="141"/>
      <c r="AB33" s="565"/>
      <c r="AC33" s="566"/>
      <c r="AD33" s="550">
        <v>8110</v>
      </c>
      <c r="AE33" s="562"/>
      <c r="AF33" s="178" t="s">
        <v>315</v>
      </c>
      <c r="AG33" s="234">
        <v>1080</v>
      </c>
      <c r="AH33" s="129"/>
      <c r="AI33" s="134" t="s">
        <v>316</v>
      </c>
    </row>
    <row r="34" spans="1:35" ht="15.75" customHeight="1" thickBot="1">
      <c r="A34" s="565"/>
      <c r="B34" s="566"/>
      <c r="C34" s="550">
        <v>2100</v>
      </c>
      <c r="D34" s="551"/>
      <c r="E34" s="178" t="s">
        <v>317</v>
      </c>
      <c r="F34" s="234">
        <v>3920</v>
      </c>
      <c r="G34" s="129"/>
      <c r="H34" s="127" t="s">
        <v>318</v>
      </c>
      <c r="J34" s="552">
        <f>SUM(O19:O34)</f>
        <v>31110</v>
      </c>
      <c r="K34" s="571"/>
      <c r="L34" s="577">
        <v>57050</v>
      </c>
      <c r="M34" s="578"/>
      <c r="N34" s="456" t="s">
        <v>1676</v>
      </c>
      <c r="O34" s="454">
        <v>50</v>
      </c>
      <c r="P34" s="455"/>
      <c r="Q34" s="142"/>
      <c r="S34" s="565"/>
      <c r="T34" s="566"/>
      <c r="U34" s="550">
        <v>6070</v>
      </c>
      <c r="V34" s="551"/>
      <c r="W34" s="178" t="s">
        <v>280</v>
      </c>
      <c r="X34" s="234">
        <v>6560</v>
      </c>
      <c r="Y34" s="129"/>
      <c r="AB34" s="548" t="s">
        <v>168</v>
      </c>
      <c r="AC34" s="570"/>
      <c r="AD34" s="550">
        <v>8120</v>
      </c>
      <c r="AE34" s="551"/>
      <c r="AF34" s="178" t="s">
        <v>319</v>
      </c>
      <c r="AG34" s="234">
        <v>2870</v>
      </c>
      <c r="AH34" s="129"/>
      <c r="AI34" s="134" t="s">
        <v>320</v>
      </c>
    </row>
    <row r="35" spans="1:35" ht="15.75" customHeight="1" thickBot="1">
      <c r="A35" s="548" t="s">
        <v>168</v>
      </c>
      <c r="B35" s="549"/>
      <c r="C35" s="550">
        <v>2120</v>
      </c>
      <c r="D35" s="551"/>
      <c r="E35" s="178" t="s">
        <v>321</v>
      </c>
      <c r="F35" s="234">
        <v>2510</v>
      </c>
      <c r="G35" s="129"/>
      <c r="H35" s="127" t="s">
        <v>322</v>
      </c>
      <c r="Q35" s="142"/>
      <c r="S35" s="565"/>
      <c r="T35" s="566"/>
      <c r="U35" s="550">
        <v>6090</v>
      </c>
      <c r="V35" s="562"/>
      <c r="W35" s="178" t="s">
        <v>289</v>
      </c>
      <c r="X35" s="234">
        <v>2250</v>
      </c>
      <c r="Y35" s="129"/>
      <c r="AB35" s="552">
        <f>SUM(AG31:AG35)</f>
        <v>10140</v>
      </c>
      <c r="AC35" s="553"/>
      <c r="AD35" s="577">
        <v>57070</v>
      </c>
      <c r="AE35" s="578"/>
      <c r="AF35" s="456" t="s">
        <v>1679</v>
      </c>
      <c r="AG35" s="454">
        <v>110</v>
      </c>
      <c r="AH35" s="455"/>
    </row>
    <row r="36" spans="1:35" ht="15.75" customHeight="1" thickBot="1">
      <c r="A36" s="552">
        <f>SUM(F32:F36)</f>
        <v>17390</v>
      </c>
      <c r="B36" s="553"/>
      <c r="C36" s="554">
        <v>2130</v>
      </c>
      <c r="D36" s="555"/>
      <c r="E36" s="365" t="s">
        <v>323</v>
      </c>
      <c r="F36" s="318">
        <v>3340</v>
      </c>
      <c r="G36" s="137"/>
      <c r="H36" s="127" t="s">
        <v>324</v>
      </c>
      <c r="Q36" s="142"/>
      <c r="S36" s="548" t="s">
        <v>168</v>
      </c>
      <c r="T36" s="561"/>
      <c r="U36" s="550">
        <v>6100</v>
      </c>
      <c r="V36" s="562"/>
      <c r="W36" s="178" t="s">
        <v>297</v>
      </c>
      <c r="X36" s="234">
        <v>3700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552">
        <f>SUM(X28:X37)</f>
        <v>33010</v>
      </c>
      <c r="T37" s="571"/>
      <c r="U37" s="554">
        <v>6110</v>
      </c>
      <c r="V37" s="572"/>
      <c r="W37" s="365" t="s">
        <v>307</v>
      </c>
      <c r="X37" s="318">
        <v>2130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1677</v>
      </c>
      <c r="K39" s="321"/>
      <c r="L39" s="321"/>
      <c r="M39" s="321"/>
      <c r="N39" s="321"/>
      <c r="O39" s="321"/>
      <c r="Q39"/>
      <c r="R39" s="320"/>
      <c r="X39" s="143"/>
      <c r="Y39" s="143"/>
    </row>
    <row r="40" spans="1:35" ht="15.75" customHeight="1">
      <c r="A40" s="119" t="s">
        <v>1678</v>
      </c>
      <c r="K40" s="321"/>
      <c r="L40" s="321"/>
      <c r="M40" s="321"/>
      <c r="N40" s="321"/>
      <c r="O40" s="321"/>
      <c r="Q40"/>
      <c r="R40" s="320"/>
    </row>
    <row r="41" spans="1:35" ht="15.6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X41" s="143"/>
      <c r="Y41" s="143"/>
    </row>
    <row r="42" spans="1:35" ht="15.6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X42" s="143"/>
      <c r="Y42" s="143"/>
    </row>
    <row r="43" spans="1:35" ht="15.75" customHeight="1">
      <c r="A43" s="144" t="s">
        <v>329</v>
      </c>
      <c r="AF43" s="145" t="s">
        <v>330</v>
      </c>
      <c r="AG43" s="146"/>
      <c r="AH43" s="147">
        <f>SUM(A21,A31,A36,J18,J34,S15,S22,S27,S37,AB20)</f>
        <v>267250</v>
      </c>
    </row>
    <row r="44" spans="1:35" ht="15.75" customHeight="1">
      <c r="A44" s="144" t="s">
        <v>331</v>
      </c>
      <c r="AF44" s="148" t="s">
        <v>332</v>
      </c>
      <c r="AG44" s="149"/>
      <c r="AH44" s="150">
        <f>SUM(AB24,AB30,AB35)</f>
        <v>38240</v>
      </c>
    </row>
    <row r="45" spans="1:35" ht="15.75" customHeight="1">
      <c r="A45" s="144" t="s">
        <v>333</v>
      </c>
      <c r="S45"/>
      <c r="AF45" s="148" t="s">
        <v>334</v>
      </c>
      <c r="AG45" s="149"/>
      <c r="AH45" s="150">
        <f>SUM(AH43,AH44)</f>
        <v>305490</v>
      </c>
      <c r="AI45" s="97"/>
    </row>
    <row r="46" spans="1:35" ht="15.6" customHeight="1">
      <c r="A46" s="144" t="s">
        <v>335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algorithmName="SHA-512" hashValue="6He7SkGSRbyN6h1PMGWiqV5kspaWIR1yulBtWLLyBeFfgu6i5Uwx2nop6ogUoFzROBbFCiQiHkf4k08PKKAh6w==" saltValue="z+daGeduvXE/J596/txxsw==" spinCount="100000" sheet="1" formatCells="0" autoFilter="0"/>
  <protectedRanges>
    <protectedRange sqref="BB31" name="範囲1"/>
  </protectedRanges>
  <mergeCells count="189"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9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2</v>
      </c>
      <c r="B2" s="629"/>
      <c r="C2" s="630" t="s">
        <v>336</v>
      </c>
      <c r="D2" s="631"/>
      <c r="E2" s="631"/>
      <c r="F2" s="631"/>
      <c r="G2" s="631"/>
      <c r="H2" s="153"/>
      <c r="I2" s="97"/>
      <c r="J2" s="632">
        <v>45658</v>
      </c>
      <c r="K2" s="632"/>
      <c r="L2" s="632"/>
      <c r="M2" s="63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338</v>
      </c>
      <c r="M6" s="753"/>
      <c r="N6" s="753"/>
      <c r="O6" s="752" t="s">
        <v>339</v>
      </c>
      <c r="P6" s="754"/>
      <c r="Q6" s="155"/>
      <c r="R6" s="755"/>
      <c r="S6" s="756"/>
      <c r="T6" s="756"/>
      <c r="U6" s="757"/>
      <c r="V6" s="755"/>
      <c r="W6" s="757"/>
      <c r="X6" s="587" t="s">
        <v>109</v>
      </c>
      <c r="Y6" s="588"/>
      <c r="Z6" s="588"/>
      <c r="AA6" s="611"/>
      <c r="AB6" s="725" t="s">
        <v>110</v>
      </c>
      <c r="AC6" s="613"/>
      <c r="AD6" s="613"/>
      <c r="AE6" s="613"/>
      <c r="AF6" s="613"/>
      <c r="AG6" s="613"/>
      <c r="AH6" s="614"/>
      <c r="AI6" s="134"/>
      <c r="AJ6" s="134"/>
    </row>
    <row r="7" spans="1:38" ht="24.75" customHeight="1" thickBot="1">
      <c r="A7" s="596"/>
      <c r="B7" s="597"/>
      <c r="C7" s="598"/>
      <c r="D7" s="730">
        <f>表紙!J25</f>
        <v>0</v>
      </c>
      <c r="E7" s="731"/>
      <c r="F7" s="732"/>
      <c r="G7" s="730">
        <f>L7+O7</f>
        <v>0</v>
      </c>
      <c r="H7" s="731"/>
      <c r="I7" s="731"/>
      <c r="J7" s="731"/>
      <c r="K7" s="732"/>
      <c r="L7" s="733">
        <f>SUM(G22:H28,G11:G18)</f>
        <v>0</v>
      </c>
      <c r="M7" s="734"/>
      <c r="N7" s="734"/>
      <c r="O7" s="733">
        <f>SUM(P11:P20,P24:P37,Y11:Y14,Y18:Y26,AH11:AH29)</f>
        <v>0</v>
      </c>
      <c r="P7" s="735"/>
      <c r="Q7" s="427"/>
      <c r="R7" s="736"/>
      <c r="S7" s="736"/>
      <c r="T7" s="736"/>
      <c r="U7" s="737"/>
      <c r="V7" s="738"/>
      <c r="W7" s="739"/>
      <c r="X7" s="602">
        <f>表紙!D9</f>
        <v>0</v>
      </c>
      <c r="Y7" s="603"/>
      <c r="Z7" s="603"/>
      <c r="AA7" s="603"/>
      <c r="AB7" s="740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9" t="s">
        <v>340</v>
      </c>
      <c r="B9" s="359"/>
      <c r="C9" s="359"/>
      <c r="D9" s="359"/>
      <c r="E9" s="359"/>
      <c r="F9" s="119"/>
      <c r="G9" s="119"/>
      <c r="H9" s="119"/>
      <c r="I9" s="119"/>
      <c r="J9" s="119" t="s">
        <v>341</v>
      </c>
      <c r="K9" s="134"/>
      <c r="L9" s="119"/>
      <c r="M9" s="119"/>
      <c r="N9" s="119"/>
      <c r="O9" s="157"/>
      <c r="P9" s="157"/>
      <c r="Q9" s="127"/>
      <c r="R9" s="119"/>
      <c r="S9" s="158" t="s">
        <v>342</v>
      </c>
      <c r="T9" s="119"/>
      <c r="U9" s="119"/>
      <c r="V9" s="119"/>
      <c r="W9" s="119"/>
      <c r="X9" s="119"/>
      <c r="Y9" s="119"/>
      <c r="Z9" s="119"/>
      <c r="AA9" s="119"/>
      <c r="AB9" s="119" t="s">
        <v>343</v>
      </c>
      <c r="AJ9" s="134"/>
      <c r="AK9" s="134"/>
      <c r="AL9" s="134"/>
    </row>
    <row r="10" spans="1:38" ht="15.75" customHeight="1">
      <c r="A10" s="593" t="s">
        <v>344</v>
      </c>
      <c r="B10" s="594"/>
      <c r="C10" s="726" t="s">
        <v>4</v>
      </c>
      <c r="D10" s="727"/>
      <c r="E10" s="453" t="s">
        <v>115</v>
      </c>
      <c r="F10" s="458" t="s">
        <v>345</v>
      </c>
      <c r="G10" s="459" t="s">
        <v>346</v>
      </c>
      <c r="H10" s="127"/>
      <c r="I10" s="134"/>
      <c r="J10" s="701" t="s">
        <v>344</v>
      </c>
      <c r="K10" s="678"/>
      <c r="L10" s="728" t="s">
        <v>4</v>
      </c>
      <c r="M10" s="729"/>
      <c r="N10" s="161" t="s">
        <v>347</v>
      </c>
      <c r="O10" s="162" t="s">
        <v>345</v>
      </c>
      <c r="P10" s="163" t="s">
        <v>117</v>
      </c>
      <c r="Q10" s="127"/>
      <c r="R10" s="134"/>
      <c r="S10" s="701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134"/>
      <c r="AA10" s="134"/>
      <c r="AB10" s="701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134"/>
      <c r="AJ10" s="134"/>
      <c r="AK10" s="134"/>
    </row>
    <row r="11" spans="1:38" ht="15.75" customHeight="1">
      <c r="A11" s="741" t="s">
        <v>348</v>
      </c>
      <c r="B11" s="742"/>
      <c r="C11" s="657">
        <v>50110</v>
      </c>
      <c r="D11" s="747"/>
      <c r="E11" s="333" t="s">
        <v>349</v>
      </c>
      <c r="F11" s="241">
        <v>1365</v>
      </c>
      <c r="G11" s="126"/>
      <c r="H11" s="127" t="s">
        <v>350</v>
      </c>
      <c r="I11" s="167"/>
      <c r="J11" s="672" t="s">
        <v>351</v>
      </c>
      <c r="K11" s="652"/>
      <c r="L11" s="657">
        <v>41010</v>
      </c>
      <c r="M11" s="658"/>
      <c r="N11" s="324" t="s">
        <v>352</v>
      </c>
      <c r="O11" s="241">
        <v>1250</v>
      </c>
      <c r="P11" s="168"/>
      <c r="Q11" s="127" t="s">
        <v>353</v>
      </c>
      <c r="R11" s="134"/>
      <c r="S11" s="672" t="s">
        <v>354</v>
      </c>
      <c r="T11" s="652"/>
      <c r="U11" s="657">
        <v>50180</v>
      </c>
      <c r="V11" s="658"/>
      <c r="W11" s="324" t="s">
        <v>355</v>
      </c>
      <c r="X11" s="241">
        <v>1130</v>
      </c>
      <c r="Y11" s="169"/>
      <c r="Z11" s="127" t="s">
        <v>356</v>
      </c>
      <c r="AA11" s="167"/>
      <c r="AB11" s="679" t="s">
        <v>357</v>
      </c>
      <c r="AC11" s="680"/>
      <c r="AD11" s="659">
        <v>50340</v>
      </c>
      <c r="AE11" s="660"/>
      <c r="AF11" s="178" t="s">
        <v>358</v>
      </c>
      <c r="AG11" s="241">
        <v>310</v>
      </c>
      <c r="AH11" s="169"/>
      <c r="AI11" s="134" t="s">
        <v>359</v>
      </c>
      <c r="AJ11" s="134"/>
      <c r="AK11" s="134"/>
    </row>
    <row r="12" spans="1:38" ht="15.75" customHeight="1">
      <c r="A12" s="743"/>
      <c r="B12" s="744"/>
      <c r="C12" s="659">
        <v>50120</v>
      </c>
      <c r="D12" s="668"/>
      <c r="E12" s="178" t="s">
        <v>360</v>
      </c>
      <c r="F12" s="394">
        <v>4560</v>
      </c>
      <c r="G12" s="129"/>
      <c r="H12" s="127" t="s">
        <v>361</v>
      </c>
      <c r="I12" s="167"/>
      <c r="J12" s="673"/>
      <c r="K12" s="654"/>
      <c r="L12" s="666">
        <v>41020</v>
      </c>
      <c r="M12" s="685"/>
      <c r="N12" s="136" t="s">
        <v>362</v>
      </c>
      <c r="O12" s="750" t="s">
        <v>363</v>
      </c>
      <c r="P12" s="751"/>
      <c r="Q12" s="127"/>
      <c r="R12" s="134"/>
      <c r="S12" s="673"/>
      <c r="T12" s="654"/>
      <c r="U12" s="659">
        <v>50190</v>
      </c>
      <c r="V12" s="665"/>
      <c r="W12" s="128" t="s">
        <v>364</v>
      </c>
      <c r="X12" s="133">
        <v>1245</v>
      </c>
      <c r="Y12" s="169"/>
      <c r="Z12" s="127" t="s">
        <v>365</v>
      </c>
      <c r="AA12" s="127"/>
      <c r="AB12" s="673"/>
      <c r="AC12" s="654"/>
      <c r="AD12" s="683">
        <v>50350</v>
      </c>
      <c r="AE12" s="684"/>
      <c r="AF12" s="128" t="s">
        <v>366</v>
      </c>
      <c r="AG12" s="380">
        <v>1180</v>
      </c>
      <c r="AH12" s="169"/>
      <c r="AI12" s="134" t="s">
        <v>367</v>
      </c>
      <c r="AJ12" s="134"/>
      <c r="AK12" s="134"/>
    </row>
    <row r="13" spans="1:38" ht="15.75" customHeight="1">
      <c r="A13" s="758"/>
      <c r="B13" s="759"/>
      <c r="C13" s="689">
        <v>50130</v>
      </c>
      <c r="D13" s="748"/>
      <c r="E13" s="184" t="s">
        <v>368</v>
      </c>
      <c r="F13" s="395">
        <v>2970</v>
      </c>
      <c r="G13" s="370"/>
      <c r="H13" s="127" t="s">
        <v>369</v>
      </c>
      <c r="I13" s="167"/>
      <c r="J13" s="673"/>
      <c r="K13" s="654"/>
      <c r="L13" s="659">
        <v>41030</v>
      </c>
      <c r="M13" s="665"/>
      <c r="N13" s="178" t="s">
        <v>370</v>
      </c>
      <c r="O13" s="394">
        <v>2690</v>
      </c>
      <c r="P13" s="168"/>
      <c r="Q13" s="127" t="s">
        <v>371</v>
      </c>
      <c r="R13" s="134"/>
      <c r="S13" s="673"/>
      <c r="T13" s="654"/>
      <c r="U13" s="659">
        <v>50200</v>
      </c>
      <c r="V13" s="665"/>
      <c r="W13" s="128" t="s">
        <v>372</v>
      </c>
      <c r="X13" s="133">
        <v>310</v>
      </c>
      <c r="Y13" s="169"/>
      <c r="Z13" s="127" t="s">
        <v>373</v>
      </c>
      <c r="AA13" s="127"/>
      <c r="AB13" s="673"/>
      <c r="AC13" s="654"/>
      <c r="AD13" s="659">
        <v>50360</v>
      </c>
      <c r="AE13" s="660"/>
      <c r="AF13" s="128" t="s">
        <v>374</v>
      </c>
      <c r="AG13" s="380">
        <v>310</v>
      </c>
      <c r="AH13" s="169"/>
      <c r="AI13" s="134" t="s">
        <v>375</v>
      </c>
      <c r="AJ13" s="134"/>
      <c r="AK13" s="134"/>
    </row>
    <row r="14" spans="1:38" ht="15.75" customHeight="1">
      <c r="A14" s="741" t="s">
        <v>376</v>
      </c>
      <c r="B14" s="742"/>
      <c r="C14" s="683">
        <v>50140</v>
      </c>
      <c r="D14" s="749"/>
      <c r="E14" s="327" t="s">
        <v>377</v>
      </c>
      <c r="F14" s="396">
        <v>4340</v>
      </c>
      <c r="G14" s="130"/>
      <c r="H14" s="127" t="s">
        <v>378</v>
      </c>
      <c r="I14" s="167"/>
      <c r="J14" s="673"/>
      <c r="K14" s="654"/>
      <c r="L14" s="659">
        <v>41040</v>
      </c>
      <c r="M14" s="665"/>
      <c r="N14" s="128" t="s">
        <v>379</v>
      </c>
      <c r="O14" s="133">
        <v>2320</v>
      </c>
      <c r="P14" s="169"/>
      <c r="Q14" s="127" t="s">
        <v>380</v>
      </c>
      <c r="R14" s="134"/>
      <c r="S14" s="686"/>
      <c r="T14" s="687"/>
      <c r="U14" s="760">
        <v>50210</v>
      </c>
      <c r="V14" s="761"/>
      <c r="W14" s="475" t="s">
        <v>381</v>
      </c>
      <c r="X14" s="703" t="s">
        <v>1717</v>
      </c>
      <c r="Y14" s="704"/>
      <c r="Z14" s="127" t="s">
        <v>382</v>
      </c>
      <c r="AA14" s="127"/>
      <c r="AB14" s="674"/>
      <c r="AC14" s="675"/>
      <c r="AD14" s="681">
        <v>50380</v>
      </c>
      <c r="AE14" s="682"/>
      <c r="AF14" s="697" t="s">
        <v>383</v>
      </c>
      <c r="AG14" s="692">
        <v>1435</v>
      </c>
      <c r="AH14" s="694"/>
      <c r="AI14" s="134" t="s">
        <v>384</v>
      </c>
      <c r="AJ14" s="134"/>
      <c r="AK14" s="134"/>
    </row>
    <row r="15" spans="1:38" ht="15.75" customHeight="1">
      <c r="A15" s="743"/>
      <c r="B15" s="744"/>
      <c r="C15" s="659">
        <v>50150</v>
      </c>
      <c r="D15" s="668"/>
      <c r="E15" s="178" t="s">
        <v>385</v>
      </c>
      <c r="F15" s="394">
        <v>4690</v>
      </c>
      <c r="G15" s="129"/>
      <c r="H15" s="127" t="s">
        <v>386</v>
      </c>
      <c r="I15" s="167"/>
      <c r="J15" s="673"/>
      <c r="K15" s="654"/>
      <c r="L15" s="659">
        <v>41050</v>
      </c>
      <c r="M15" s="665"/>
      <c r="N15" s="128" t="s">
        <v>387</v>
      </c>
      <c r="O15" s="133">
        <v>955</v>
      </c>
      <c r="P15" s="169"/>
      <c r="Q15" s="127" t="s">
        <v>388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74" t="s">
        <v>389</v>
      </c>
      <c r="AC15" s="675"/>
      <c r="AD15" s="683"/>
      <c r="AE15" s="684"/>
      <c r="AF15" s="698"/>
      <c r="AG15" s="693"/>
      <c r="AH15" s="695"/>
      <c r="AI15" s="134" t="s">
        <v>390</v>
      </c>
      <c r="AJ15" s="134"/>
      <c r="AK15" s="134"/>
    </row>
    <row r="16" spans="1:38" ht="15.75" customHeight="1">
      <c r="A16" s="743"/>
      <c r="B16" s="744"/>
      <c r="C16" s="666">
        <v>50160</v>
      </c>
      <c r="D16" s="669"/>
      <c r="E16" s="457" t="s">
        <v>391</v>
      </c>
      <c r="F16" s="575" t="s">
        <v>392</v>
      </c>
      <c r="G16" s="691"/>
      <c r="H16" s="127"/>
      <c r="I16" s="167"/>
      <c r="J16" s="673"/>
      <c r="K16" s="654"/>
      <c r="L16" s="659">
        <v>41060</v>
      </c>
      <c r="M16" s="665"/>
      <c r="N16" s="128" t="s">
        <v>393</v>
      </c>
      <c r="O16" s="133">
        <v>1020</v>
      </c>
      <c r="P16" s="169"/>
      <c r="Q16" s="127" t="s">
        <v>394</v>
      </c>
      <c r="R16" s="134"/>
      <c r="S16" s="158" t="s">
        <v>395</v>
      </c>
      <c r="AA16" s="167"/>
      <c r="AB16" s="673" t="s">
        <v>396</v>
      </c>
      <c r="AC16" s="654"/>
      <c r="AD16" s="659">
        <v>50320</v>
      </c>
      <c r="AE16" s="699"/>
      <c r="AF16" s="178" t="s">
        <v>397</v>
      </c>
      <c r="AG16" s="380">
        <v>890</v>
      </c>
      <c r="AH16" s="169"/>
      <c r="AI16" s="134" t="s">
        <v>398</v>
      </c>
      <c r="AJ16" s="134"/>
      <c r="AK16" s="134"/>
    </row>
    <row r="17" spans="1:37" ht="15.75" customHeight="1">
      <c r="A17" s="743"/>
      <c r="B17" s="744"/>
      <c r="C17" s="659">
        <v>57100</v>
      </c>
      <c r="D17" s="660"/>
      <c r="E17" s="329" t="s">
        <v>1680</v>
      </c>
      <c r="F17" s="394">
        <v>1290</v>
      </c>
      <c r="G17" s="465"/>
      <c r="H17" s="127"/>
      <c r="I17" s="167"/>
      <c r="J17" s="674"/>
      <c r="K17" s="675"/>
      <c r="L17" s="659">
        <v>41080</v>
      </c>
      <c r="M17" s="700"/>
      <c r="N17" s="128" t="s">
        <v>399</v>
      </c>
      <c r="O17" s="133">
        <v>2105</v>
      </c>
      <c r="P17" s="169"/>
      <c r="Q17" s="127" t="s">
        <v>400</v>
      </c>
      <c r="R17" s="134"/>
      <c r="S17" s="701" t="s">
        <v>344</v>
      </c>
      <c r="T17" s="678"/>
      <c r="U17" s="677" t="s">
        <v>4</v>
      </c>
      <c r="V17" s="678"/>
      <c r="W17" s="161" t="s">
        <v>115</v>
      </c>
      <c r="X17" s="164" t="s">
        <v>345</v>
      </c>
      <c r="Y17" s="165" t="s">
        <v>117</v>
      </c>
      <c r="AA17" s="167"/>
      <c r="AB17" s="674"/>
      <c r="AC17" s="675"/>
      <c r="AD17" s="681">
        <v>50330</v>
      </c>
      <c r="AE17" s="702"/>
      <c r="AF17" s="334" t="s">
        <v>401</v>
      </c>
      <c r="AG17" s="335">
        <v>220</v>
      </c>
      <c r="AH17" s="186"/>
      <c r="AI17" s="134" t="s">
        <v>402</v>
      </c>
      <c r="AJ17" s="134"/>
      <c r="AK17" s="134"/>
    </row>
    <row r="18" spans="1:37" ht="15.75" customHeight="1" thickBot="1">
      <c r="A18" s="745"/>
      <c r="B18" s="746"/>
      <c r="C18" s="670">
        <v>57110</v>
      </c>
      <c r="D18" s="671"/>
      <c r="E18" s="456" t="s">
        <v>1681</v>
      </c>
      <c r="F18" s="460">
        <v>730</v>
      </c>
      <c r="G18" s="466"/>
      <c r="H18" s="119"/>
      <c r="I18" s="167"/>
      <c r="J18" s="673" t="s">
        <v>404</v>
      </c>
      <c r="K18" s="654"/>
      <c r="L18" s="659">
        <v>41100</v>
      </c>
      <c r="M18" s="700"/>
      <c r="N18" s="128" t="s">
        <v>405</v>
      </c>
      <c r="O18" s="133">
        <v>1755</v>
      </c>
      <c r="P18" s="169"/>
      <c r="Q18" s="127" t="s">
        <v>406</v>
      </c>
      <c r="R18" s="134"/>
      <c r="S18" s="679" t="s">
        <v>407</v>
      </c>
      <c r="T18" s="680"/>
      <c r="U18" s="659">
        <v>50220</v>
      </c>
      <c r="V18" s="660"/>
      <c r="W18" s="324" t="s">
        <v>408</v>
      </c>
      <c r="X18" s="241">
        <v>650</v>
      </c>
      <c r="Y18" s="169"/>
      <c r="Z18" s="127" t="s">
        <v>409</v>
      </c>
      <c r="AA18" s="127"/>
      <c r="AB18" s="673" t="s">
        <v>410</v>
      </c>
      <c r="AC18" s="654"/>
      <c r="AD18" s="659">
        <v>50390</v>
      </c>
      <c r="AE18" s="688"/>
      <c r="AF18" s="128" t="s">
        <v>411</v>
      </c>
      <c r="AG18" s="133">
        <v>3225</v>
      </c>
      <c r="AH18" s="169"/>
      <c r="AI18" s="134" t="s">
        <v>412</v>
      </c>
      <c r="AJ18" s="134"/>
      <c r="AK18" s="134"/>
    </row>
    <row r="19" spans="1:37" ht="15.75" customHeight="1">
      <c r="A19" s="152"/>
      <c r="B19" s="152"/>
      <c r="C19" s="341"/>
      <c r="D19" s="341"/>
      <c r="E19" s="342"/>
      <c r="F19" s="187"/>
      <c r="G19" s="142"/>
      <c r="H19" s="134"/>
      <c r="I19" s="167"/>
      <c r="J19" s="673"/>
      <c r="K19" s="654"/>
      <c r="L19" s="659">
        <v>41110</v>
      </c>
      <c r="M19" s="700"/>
      <c r="N19" s="128" t="s">
        <v>413</v>
      </c>
      <c r="O19" s="133">
        <v>1615</v>
      </c>
      <c r="P19" s="169"/>
      <c r="Q19" s="127" t="s">
        <v>414</v>
      </c>
      <c r="R19" s="134"/>
      <c r="S19" s="673"/>
      <c r="T19" s="654"/>
      <c r="U19" s="659">
        <v>50240</v>
      </c>
      <c r="V19" s="660"/>
      <c r="W19" s="128" t="s">
        <v>415</v>
      </c>
      <c r="X19" s="133">
        <v>555</v>
      </c>
      <c r="Y19" s="169"/>
      <c r="Z19" s="127" t="s">
        <v>416</v>
      </c>
      <c r="AA19" s="127"/>
      <c r="AB19" s="673"/>
      <c r="AC19" s="654"/>
      <c r="AD19" s="659">
        <v>50400</v>
      </c>
      <c r="AE19" s="688"/>
      <c r="AF19" s="128" t="s">
        <v>417</v>
      </c>
      <c r="AG19" s="133">
        <v>170</v>
      </c>
      <c r="AH19" s="169"/>
      <c r="AI19" s="134" t="s">
        <v>418</v>
      </c>
      <c r="AJ19" s="134"/>
      <c r="AK19" s="134"/>
    </row>
    <row r="20" spans="1:37" ht="15.75" customHeight="1" thickBot="1">
      <c r="A20" s="359" t="s">
        <v>403</v>
      </c>
      <c r="B20" s="359"/>
      <c r="C20" s="359"/>
      <c r="D20" s="359"/>
      <c r="E20" s="359"/>
      <c r="F20" s="119"/>
      <c r="G20" s="119"/>
      <c r="H20" s="127" t="s">
        <v>421</v>
      </c>
      <c r="I20" s="167"/>
      <c r="J20" s="686"/>
      <c r="K20" s="687"/>
      <c r="L20" s="689">
        <v>41120</v>
      </c>
      <c r="M20" s="723"/>
      <c r="N20" s="171" t="s">
        <v>422</v>
      </c>
      <c r="O20" s="172">
        <v>560</v>
      </c>
      <c r="P20" s="173"/>
      <c r="Q20" s="127" t="s">
        <v>423</v>
      </c>
      <c r="R20" s="134"/>
      <c r="S20" s="674"/>
      <c r="T20" s="675"/>
      <c r="U20" s="659">
        <v>50250</v>
      </c>
      <c r="V20" s="660"/>
      <c r="W20" s="128" t="s">
        <v>424</v>
      </c>
      <c r="X20" s="133">
        <v>250</v>
      </c>
      <c r="Y20" s="169"/>
      <c r="Z20" s="127" t="s">
        <v>425</v>
      </c>
      <c r="AA20" s="127"/>
      <c r="AB20" s="673"/>
      <c r="AC20" s="654"/>
      <c r="AD20" s="659">
        <v>50415</v>
      </c>
      <c r="AE20" s="688"/>
      <c r="AF20" s="128" t="s">
        <v>426</v>
      </c>
      <c r="AG20" s="133">
        <v>185</v>
      </c>
      <c r="AH20" s="168"/>
      <c r="AI20" s="134" t="s">
        <v>427</v>
      </c>
      <c r="AJ20" s="134"/>
      <c r="AK20" s="134"/>
    </row>
    <row r="21" spans="1:37" ht="15.75" customHeight="1" thickTop="1">
      <c r="A21" s="648" t="s">
        <v>344</v>
      </c>
      <c r="B21" s="649"/>
      <c r="C21" s="650" t="s">
        <v>4</v>
      </c>
      <c r="D21" s="649"/>
      <c r="E21" s="340" t="s">
        <v>347</v>
      </c>
      <c r="F21" s="159" t="s">
        <v>345</v>
      </c>
      <c r="G21" s="160" t="s">
        <v>117</v>
      </c>
      <c r="H21" s="127" t="s">
        <v>429</v>
      </c>
      <c r="I21" s="167"/>
      <c r="R21" s="134"/>
      <c r="S21" s="719" t="s">
        <v>430</v>
      </c>
      <c r="T21" s="720"/>
      <c r="U21" s="659">
        <v>50260</v>
      </c>
      <c r="V21" s="660"/>
      <c r="W21" s="128" t="s">
        <v>431</v>
      </c>
      <c r="X21" s="133">
        <v>610</v>
      </c>
      <c r="Y21" s="169"/>
      <c r="Z21" s="127" t="s">
        <v>432</v>
      </c>
      <c r="AA21" s="127"/>
      <c r="AB21" s="673"/>
      <c r="AC21" s="654"/>
      <c r="AD21" s="659">
        <v>50435</v>
      </c>
      <c r="AE21" s="688"/>
      <c r="AF21" s="128" t="s">
        <v>433</v>
      </c>
      <c r="AG21" s="133">
        <v>535</v>
      </c>
      <c r="AH21" s="169"/>
      <c r="AI21" s="134" t="s">
        <v>434</v>
      </c>
      <c r="AJ21" s="134"/>
      <c r="AK21" s="134"/>
    </row>
    <row r="22" spans="1:37" ht="15.75" customHeight="1">
      <c r="A22" s="651" t="s">
        <v>419</v>
      </c>
      <c r="B22" s="652"/>
      <c r="C22" s="657">
        <v>50010</v>
      </c>
      <c r="D22" s="658"/>
      <c r="E22" s="124" t="s">
        <v>420</v>
      </c>
      <c r="F22" s="241">
        <v>2220</v>
      </c>
      <c r="G22" s="166"/>
      <c r="H22" s="127" t="s">
        <v>436</v>
      </c>
      <c r="I22" s="167"/>
      <c r="J22" s="119" t="s">
        <v>437</v>
      </c>
      <c r="K22" s="119"/>
      <c r="L22" s="119"/>
      <c r="M22" s="119"/>
      <c r="N22" s="119"/>
      <c r="O22" s="183"/>
      <c r="P22" s="119"/>
      <c r="Q22" s="134"/>
      <c r="R22" s="134"/>
      <c r="S22" s="721"/>
      <c r="T22" s="722"/>
      <c r="U22" s="659">
        <v>50270</v>
      </c>
      <c r="V22" s="660"/>
      <c r="W22" s="128" t="s">
        <v>438</v>
      </c>
      <c r="X22" s="133">
        <v>340</v>
      </c>
      <c r="Y22" s="169"/>
      <c r="Z22" s="127" t="s">
        <v>439</v>
      </c>
      <c r="AA22" s="127"/>
      <c r="AB22" s="674"/>
      <c r="AC22" s="675"/>
      <c r="AD22" s="683">
        <v>50440</v>
      </c>
      <c r="AE22" s="696"/>
      <c r="AF22" s="138" t="s">
        <v>440</v>
      </c>
      <c r="AG22" s="125">
        <v>390</v>
      </c>
      <c r="AH22" s="168"/>
      <c r="AI22" s="134" t="s">
        <v>441</v>
      </c>
      <c r="AJ22" s="134"/>
      <c r="AK22" s="134"/>
    </row>
    <row r="23" spans="1:37" ht="15.75" customHeight="1">
      <c r="A23" s="653"/>
      <c r="B23" s="654"/>
      <c r="C23" s="659">
        <v>50020</v>
      </c>
      <c r="D23" s="660"/>
      <c r="E23" s="128" t="s">
        <v>428</v>
      </c>
      <c r="F23" s="380">
        <v>2635</v>
      </c>
      <c r="G23" s="170"/>
      <c r="H23" s="127"/>
      <c r="I23" s="127"/>
      <c r="J23" s="701" t="s">
        <v>344</v>
      </c>
      <c r="K23" s="678"/>
      <c r="L23" s="677" t="s">
        <v>4</v>
      </c>
      <c r="M23" s="678"/>
      <c r="N23" s="161" t="s">
        <v>115</v>
      </c>
      <c r="O23" s="164" t="s">
        <v>345</v>
      </c>
      <c r="P23" s="165" t="s">
        <v>117</v>
      </c>
      <c r="Q23" s="134"/>
      <c r="R23" s="134"/>
      <c r="S23" s="673" t="s">
        <v>444</v>
      </c>
      <c r="T23" s="654"/>
      <c r="U23" s="659">
        <v>50280</v>
      </c>
      <c r="V23" s="660"/>
      <c r="W23" s="128" t="s">
        <v>445</v>
      </c>
      <c r="X23" s="133">
        <v>1050</v>
      </c>
      <c r="Y23" s="169"/>
      <c r="Z23" s="127" t="s">
        <v>446</v>
      </c>
      <c r="AA23" s="127"/>
      <c r="AB23" s="673" t="s">
        <v>447</v>
      </c>
      <c r="AC23" s="654"/>
      <c r="AD23" s="659">
        <v>50450</v>
      </c>
      <c r="AE23" s="688"/>
      <c r="AF23" s="128" t="s">
        <v>448</v>
      </c>
      <c r="AG23" s="133">
        <v>505</v>
      </c>
      <c r="AH23" s="169"/>
      <c r="AJ23" s="134"/>
      <c r="AK23" s="134"/>
    </row>
    <row r="24" spans="1:37" ht="15.75" customHeight="1">
      <c r="A24" s="653"/>
      <c r="B24" s="654"/>
      <c r="C24" s="659">
        <v>50030</v>
      </c>
      <c r="D24" s="660"/>
      <c r="E24" s="128" t="s">
        <v>435</v>
      </c>
      <c r="F24" s="380">
        <v>2515</v>
      </c>
      <c r="G24" s="170"/>
      <c r="H24" s="127" t="s">
        <v>450</v>
      </c>
      <c r="I24" s="127"/>
      <c r="J24" s="672" t="s">
        <v>451</v>
      </c>
      <c r="K24" s="652"/>
      <c r="L24" s="657">
        <v>13210</v>
      </c>
      <c r="M24" s="676"/>
      <c r="N24" s="324" t="s">
        <v>452</v>
      </c>
      <c r="O24" s="241">
        <v>265</v>
      </c>
      <c r="P24" s="168"/>
      <c r="Q24" s="134" t="s">
        <v>453</v>
      </c>
      <c r="R24" s="134"/>
      <c r="S24" s="673"/>
      <c r="T24" s="654"/>
      <c r="U24" s="681">
        <v>50290</v>
      </c>
      <c r="V24" s="682"/>
      <c r="W24" s="139" t="s">
        <v>454</v>
      </c>
      <c r="X24" s="335">
        <v>85</v>
      </c>
      <c r="Y24" s="186"/>
      <c r="Z24" s="127" t="s">
        <v>455</v>
      </c>
      <c r="AA24" s="127"/>
      <c r="AB24" s="674"/>
      <c r="AC24" s="675"/>
      <c r="AD24" s="659">
        <v>50460</v>
      </c>
      <c r="AE24" s="688"/>
      <c r="AF24" s="128" t="s">
        <v>456</v>
      </c>
      <c r="AG24" s="133">
        <v>2095</v>
      </c>
      <c r="AH24" s="169"/>
      <c r="AJ24" s="134"/>
      <c r="AK24" s="134"/>
    </row>
    <row r="25" spans="1:37" ht="15.75" customHeight="1">
      <c r="A25" s="653"/>
      <c r="B25" s="654"/>
      <c r="C25" s="666">
        <v>50040</v>
      </c>
      <c r="D25" s="667"/>
      <c r="E25" s="309" t="s">
        <v>442</v>
      </c>
      <c r="F25" s="661" t="s">
        <v>443</v>
      </c>
      <c r="G25" s="662"/>
      <c r="H25" s="127" t="s">
        <v>458</v>
      </c>
      <c r="I25" s="127"/>
      <c r="J25" s="673"/>
      <c r="K25" s="654"/>
      <c r="L25" s="659">
        <v>13220</v>
      </c>
      <c r="M25" s="665"/>
      <c r="N25" s="128" t="s">
        <v>459</v>
      </c>
      <c r="O25" s="133">
        <v>340</v>
      </c>
      <c r="P25" s="169"/>
      <c r="Q25" s="134" t="s">
        <v>460</v>
      </c>
      <c r="R25" s="134"/>
      <c r="S25" s="673"/>
      <c r="T25" s="654"/>
      <c r="U25" s="659">
        <v>50300</v>
      </c>
      <c r="V25" s="660"/>
      <c r="W25" s="178" t="s">
        <v>461</v>
      </c>
      <c r="X25" s="133">
        <v>495</v>
      </c>
      <c r="Y25" s="169"/>
      <c r="Z25" s="127" t="s">
        <v>462</v>
      </c>
      <c r="AA25" s="127"/>
      <c r="AB25" s="674" t="s">
        <v>463</v>
      </c>
      <c r="AC25" s="675"/>
      <c r="AD25" s="659">
        <v>50470</v>
      </c>
      <c r="AE25" s="688"/>
      <c r="AF25" s="128" t="s">
        <v>464</v>
      </c>
      <c r="AG25" s="133">
        <v>1080</v>
      </c>
      <c r="AH25" s="169"/>
      <c r="AJ25" s="134"/>
      <c r="AK25" s="134"/>
    </row>
    <row r="26" spans="1:37" ht="15.75" customHeight="1">
      <c r="A26" s="653"/>
      <c r="B26" s="654"/>
      <c r="C26" s="659">
        <v>50050</v>
      </c>
      <c r="D26" s="660"/>
      <c r="E26" s="178" t="s">
        <v>449</v>
      </c>
      <c r="F26" s="380">
        <v>3220</v>
      </c>
      <c r="G26" s="170"/>
      <c r="H26" s="127" t="s">
        <v>466</v>
      </c>
      <c r="I26" s="127"/>
      <c r="J26" s="673"/>
      <c r="K26" s="654"/>
      <c r="L26" s="659">
        <v>13230</v>
      </c>
      <c r="M26" s="665"/>
      <c r="N26" s="128" t="s">
        <v>467</v>
      </c>
      <c r="O26" s="133">
        <v>4285</v>
      </c>
      <c r="P26" s="169"/>
      <c r="Q26" s="134" t="s">
        <v>468</v>
      </c>
      <c r="R26" s="134"/>
      <c r="S26" s="686"/>
      <c r="T26" s="687"/>
      <c r="U26" s="689">
        <v>50310</v>
      </c>
      <c r="V26" s="705"/>
      <c r="W26" s="184" t="s">
        <v>469</v>
      </c>
      <c r="X26" s="172">
        <v>60</v>
      </c>
      <c r="Y26" s="173"/>
      <c r="Z26" s="127" t="s">
        <v>470</v>
      </c>
      <c r="AA26" s="127"/>
      <c r="AB26" s="673" t="s">
        <v>471</v>
      </c>
      <c r="AC26" s="654"/>
      <c r="AD26" s="659">
        <v>50490</v>
      </c>
      <c r="AE26" s="688"/>
      <c r="AF26" s="128" t="s">
        <v>472</v>
      </c>
      <c r="AG26" s="133">
        <v>665</v>
      </c>
      <c r="AH26" s="169"/>
      <c r="AJ26" s="134"/>
      <c r="AK26" s="134"/>
    </row>
    <row r="27" spans="1:37" ht="15.75" customHeight="1">
      <c r="A27" s="653"/>
      <c r="B27" s="654"/>
      <c r="C27" s="659">
        <v>50060</v>
      </c>
      <c r="D27" s="660"/>
      <c r="E27" s="128" t="s">
        <v>457</v>
      </c>
      <c r="F27" s="133">
        <v>2540</v>
      </c>
      <c r="G27" s="170"/>
      <c r="H27" s="127"/>
      <c r="I27" s="127"/>
      <c r="J27" s="673"/>
      <c r="K27" s="654"/>
      <c r="L27" s="659">
        <v>13240</v>
      </c>
      <c r="M27" s="665"/>
      <c r="N27" s="128" t="s">
        <v>473</v>
      </c>
      <c r="O27" s="133">
        <v>390</v>
      </c>
      <c r="P27" s="169"/>
      <c r="Q27" s="134" t="s">
        <v>474</v>
      </c>
      <c r="R27" s="134"/>
      <c r="S27" s="345"/>
      <c r="T27" s="345"/>
      <c r="U27" s="709"/>
      <c r="V27" s="709"/>
      <c r="W27" s="336"/>
      <c r="X27" s="337"/>
      <c r="Y27" s="385"/>
      <c r="Z27" s="134" t="s">
        <v>475</v>
      </c>
      <c r="AA27" s="127"/>
      <c r="AB27" s="673"/>
      <c r="AC27" s="654"/>
      <c r="AD27" s="659">
        <v>50491</v>
      </c>
      <c r="AE27" s="688"/>
      <c r="AF27" s="198" t="s">
        <v>476</v>
      </c>
      <c r="AG27" s="133">
        <v>40</v>
      </c>
      <c r="AH27" s="169"/>
      <c r="AJ27" s="134"/>
      <c r="AK27" s="134"/>
    </row>
    <row r="28" spans="1:37" ht="15.75" customHeight="1" thickBot="1">
      <c r="A28" s="655"/>
      <c r="B28" s="656"/>
      <c r="C28" s="663">
        <v>50070</v>
      </c>
      <c r="D28" s="664"/>
      <c r="E28" s="330" t="s">
        <v>465</v>
      </c>
      <c r="F28" s="402">
        <v>2405</v>
      </c>
      <c r="G28" s="199"/>
      <c r="H28" s="127"/>
      <c r="I28" s="167"/>
      <c r="J28" s="673"/>
      <c r="K28" s="654"/>
      <c r="L28" s="659">
        <v>13250</v>
      </c>
      <c r="M28" s="665"/>
      <c r="N28" s="128" t="s">
        <v>477</v>
      </c>
      <c r="O28" s="133">
        <v>290</v>
      </c>
      <c r="P28" s="169"/>
      <c r="Q28" s="134" t="s">
        <v>478</v>
      </c>
      <c r="R28" s="134"/>
      <c r="S28" s="345"/>
      <c r="T28" s="345"/>
      <c r="U28" s="710"/>
      <c r="V28" s="710"/>
      <c r="W28" s="338"/>
      <c r="X28" s="339"/>
      <c r="Y28" s="385"/>
      <c r="Z28" s="134" t="s">
        <v>479</v>
      </c>
      <c r="AA28" s="167"/>
      <c r="AB28" s="673"/>
      <c r="AC28" s="654"/>
      <c r="AD28" s="659">
        <v>50500</v>
      </c>
      <c r="AE28" s="688"/>
      <c r="AF28" s="198" t="s">
        <v>480</v>
      </c>
      <c r="AG28" s="133">
        <v>130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74"/>
      <c r="K29" s="675"/>
      <c r="L29" s="659">
        <v>15100</v>
      </c>
      <c r="M29" s="665"/>
      <c r="N29" s="128" t="s">
        <v>481</v>
      </c>
      <c r="O29" s="133">
        <v>180</v>
      </c>
      <c r="P29" s="169"/>
      <c r="Q29" s="134" t="s">
        <v>482</v>
      </c>
      <c r="R29" s="134"/>
      <c r="S29" s="345"/>
      <c r="T29" s="345"/>
      <c r="U29" s="710"/>
      <c r="V29" s="710"/>
      <c r="W29" s="338"/>
      <c r="X29" s="339"/>
      <c r="Y29" s="385"/>
      <c r="Z29" s="134" t="s">
        <v>483</v>
      </c>
      <c r="AB29" s="686"/>
      <c r="AC29" s="687"/>
      <c r="AD29" s="689">
        <v>50510</v>
      </c>
      <c r="AE29" s="690"/>
      <c r="AF29" s="211" t="s">
        <v>484</v>
      </c>
      <c r="AG29" s="172">
        <v>150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73" t="s">
        <v>485</v>
      </c>
      <c r="K30" s="654"/>
      <c r="L30" s="659">
        <v>15010</v>
      </c>
      <c r="M30" s="665"/>
      <c r="N30" s="128" t="s">
        <v>486</v>
      </c>
      <c r="O30" s="133">
        <v>1215</v>
      </c>
      <c r="P30" s="169"/>
      <c r="Q30" s="134" t="s">
        <v>487</v>
      </c>
      <c r="R30" s="134"/>
      <c r="S30" s="345"/>
      <c r="T30" s="345"/>
      <c r="U30" s="710"/>
      <c r="V30" s="710"/>
      <c r="W30" s="724"/>
      <c r="X30" s="714"/>
      <c r="Y30" s="716"/>
      <c r="Z30" s="717"/>
      <c r="AJ30" s="134"/>
      <c r="AK30" s="134"/>
    </row>
    <row r="31" spans="1:37" ht="15.75" customHeight="1">
      <c r="I31" s="167"/>
      <c r="J31" s="673"/>
      <c r="K31" s="654"/>
      <c r="L31" s="659">
        <v>15020</v>
      </c>
      <c r="M31" s="665"/>
      <c r="N31" s="128" t="s">
        <v>488</v>
      </c>
      <c r="O31" s="133">
        <v>240</v>
      </c>
      <c r="P31" s="169"/>
      <c r="Q31" s="134" t="s">
        <v>489</v>
      </c>
      <c r="R31" s="134"/>
      <c r="S31" s="718"/>
      <c r="T31" s="718"/>
      <c r="U31" s="710"/>
      <c r="V31" s="710"/>
      <c r="W31" s="724"/>
      <c r="X31" s="715"/>
      <c r="Y31" s="715"/>
      <c r="Z31" s="717"/>
      <c r="AJ31" s="134"/>
      <c r="AK31" s="134"/>
    </row>
    <row r="32" spans="1:37" ht="15.75" customHeight="1">
      <c r="I32" s="167"/>
      <c r="J32" s="674"/>
      <c r="K32" s="675"/>
      <c r="L32" s="659">
        <v>15060</v>
      </c>
      <c r="M32" s="665"/>
      <c r="N32" s="128" t="s">
        <v>490</v>
      </c>
      <c r="O32" s="133">
        <v>230</v>
      </c>
      <c r="P32" s="169"/>
      <c r="Q32" s="134" t="s">
        <v>491</v>
      </c>
      <c r="R32" s="134"/>
      <c r="S32" s="718"/>
      <c r="T32" s="718"/>
      <c r="U32" s="710"/>
      <c r="V32" s="713"/>
      <c r="W32" s="338"/>
      <c r="X32" s="339"/>
      <c r="Y32" s="385"/>
      <c r="Z32" s="134" t="s">
        <v>492</v>
      </c>
      <c r="AJ32" s="134"/>
      <c r="AK32" s="134"/>
    </row>
    <row r="33" spans="1:38" ht="15.75" customHeight="1">
      <c r="I33" s="167"/>
      <c r="J33" s="673" t="s">
        <v>493</v>
      </c>
      <c r="K33" s="654"/>
      <c r="L33" s="659">
        <v>15030</v>
      </c>
      <c r="M33" s="665"/>
      <c r="N33" s="138" t="s">
        <v>494</v>
      </c>
      <c r="O33" s="125">
        <v>550</v>
      </c>
      <c r="P33" s="168"/>
      <c r="Q33" s="134" t="s">
        <v>495</v>
      </c>
      <c r="R33" s="134"/>
      <c r="S33" s="718"/>
      <c r="T33" s="718"/>
      <c r="U33" s="710"/>
      <c r="V33" s="713"/>
      <c r="W33" s="338"/>
      <c r="X33" s="339"/>
      <c r="Y33" s="385"/>
      <c r="Z33" s="134" t="s">
        <v>496</v>
      </c>
      <c r="AI33" s="134"/>
      <c r="AJ33" s="134"/>
      <c r="AK33" s="134"/>
    </row>
    <row r="34" spans="1:38" ht="15.75" customHeight="1">
      <c r="I34" s="167"/>
      <c r="J34" s="673"/>
      <c r="K34" s="654"/>
      <c r="L34" s="659">
        <v>15040</v>
      </c>
      <c r="M34" s="665"/>
      <c r="N34" s="198" t="s">
        <v>497</v>
      </c>
      <c r="O34" s="133">
        <v>155</v>
      </c>
      <c r="P34" s="169"/>
      <c r="Q34" s="134" t="s">
        <v>498</v>
      </c>
      <c r="R34" s="3"/>
      <c r="AI34" s="134"/>
      <c r="AJ34" s="134"/>
      <c r="AK34" s="134"/>
      <c r="AL34" s="134"/>
    </row>
    <row r="35" spans="1:38" ht="15.75" customHeight="1">
      <c r="I35" s="167"/>
      <c r="J35" s="674"/>
      <c r="K35" s="675"/>
      <c r="L35" s="707">
        <v>15050</v>
      </c>
      <c r="M35" s="708"/>
      <c r="N35" s="360" t="s">
        <v>499</v>
      </c>
      <c r="O35" s="711" t="s">
        <v>1781</v>
      </c>
      <c r="P35" s="712"/>
      <c r="Q35" s="134" t="s">
        <v>500</v>
      </c>
      <c r="R35" s="134"/>
      <c r="AI35" s="134"/>
      <c r="AJ35" s="134"/>
      <c r="AK35" s="134"/>
      <c r="AL35" s="134"/>
    </row>
    <row r="36" spans="1:38" ht="15.6" customHeight="1">
      <c r="I36" s="167"/>
      <c r="J36" s="673" t="s">
        <v>501</v>
      </c>
      <c r="K36" s="654"/>
      <c r="L36" s="659">
        <v>15070</v>
      </c>
      <c r="M36" s="665"/>
      <c r="N36" s="138" t="s">
        <v>502</v>
      </c>
      <c r="O36" s="125">
        <v>325</v>
      </c>
      <c r="P36" s="168"/>
      <c r="Q36" s="134" t="s">
        <v>503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86"/>
      <c r="K37" s="687"/>
      <c r="L37" s="689">
        <v>15080</v>
      </c>
      <c r="M37" s="706"/>
      <c r="N37" s="171" t="s">
        <v>504</v>
      </c>
      <c r="O37" s="172">
        <v>135</v>
      </c>
      <c r="P37" s="173"/>
      <c r="Q37" s="134" t="s">
        <v>505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.2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61" t="s">
        <v>1682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57"/>
      <c r="D41" s="349"/>
      <c r="E41" s="144" t="s">
        <v>327</v>
      </c>
      <c r="F41" s="358"/>
      <c r="G41" s="358"/>
      <c r="H41" s="358"/>
      <c r="I41" s="358"/>
      <c r="J41" s="358"/>
      <c r="K41" s="358"/>
      <c r="L41" s="358"/>
      <c r="M41" s="358"/>
      <c r="N41" s="358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1643</v>
      </c>
      <c r="B42" s="446"/>
      <c r="C42" s="134"/>
      <c r="E42" s="144"/>
      <c r="F42" s="358"/>
      <c r="G42" s="358"/>
      <c r="H42" s="358"/>
      <c r="I42" s="358"/>
      <c r="J42" s="358"/>
      <c r="K42" s="358"/>
      <c r="L42" s="358"/>
      <c r="M42" s="358"/>
      <c r="N42" s="358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8" t="s">
        <v>506</v>
      </c>
      <c r="AG43" s="409"/>
      <c r="AH43" s="147">
        <f>SUM(F11:F18,F22:F28)</f>
        <v>35480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10" t="s">
        <v>507</v>
      </c>
      <c r="AG44" s="411"/>
      <c r="AH44" s="361">
        <f>SUM(O11,O13:O20,O24:O37,X11:X14,X18:X26,AG11:AG29)</f>
        <v>43165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334</v>
      </c>
      <c r="AG45" s="192"/>
      <c r="AH45" s="193">
        <f>SUM(AH43:AH44)</f>
        <v>78645</v>
      </c>
      <c r="AI45" s="134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sktRASu7C2Lffl7nZTqstEX9tp6GjWjyYeJJCAThiYaIV5vzd1af0mAhpgKuRWyuC/naNpa/guq/KdZVkYGLvg==" saltValue="686jwkC67Vco+YOjfFVptQ==" spinCount="100000" sheet="1" formatCells="0" autoFilter="0"/>
  <protectedRanges>
    <protectedRange sqref="P38" name="範囲1_1_1"/>
  </protectedRanges>
  <mergeCells count="160">
    <mergeCell ref="A14:B18"/>
    <mergeCell ref="C11:D11"/>
    <mergeCell ref="J11:K17"/>
    <mergeCell ref="L11:M11"/>
    <mergeCell ref="S11:T14"/>
    <mergeCell ref="U11:V11"/>
    <mergeCell ref="D6:F6"/>
    <mergeCell ref="C13:D13"/>
    <mergeCell ref="C14:D14"/>
    <mergeCell ref="C12:D12"/>
    <mergeCell ref="O12:P12"/>
    <mergeCell ref="U12:V12"/>
    <mergeCell ref="G6:K6"/>
    <mergeCell ref="L6:N6"/>
    <mergeCell ref="O6:P6"/>
    <mergeCell ref="R6:U6"/>
    <mergeCell ref="V6:W6"/>
    <mergeCell ref="C17:D17"/>
    <mergeCell ref="A11:B13"/>
    <mergeCell ref="L14:M14"/>
    <mergeCell ref="U14:V14"/>
    <mergeCell ref="L15:M15"/>
    <mergeCell ref="L16:M16"/>
    <mergeCell ref="J18:K20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X6:AA6"/>
    <mergeCell ref="U10:V10"/>
    <mergeCell ref="AB10:AC10"/>
    <mergeCell ref="AD10:AE10"/>
    <mergeCell ref="X30:X31"/>
    <mergeCell ref="Y30:Y31"/>
    <mergeCell ref="Z30:Z31"/>
    <mergeCell ref="S31:T31"/>
    <mergeCell ref="S18:T20"/>
    <mergeCell ref="U18:V18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W30:W31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C15:D15"/>
    <mergeCell ref="C16:D16"/>
    <mergeCell ref="C18:D18"/>
    <mergeCell ref="J24:K29"/>
    <mergeCell ref="L24:M24"/>
    <mergeCell ref="C24:D24"/>
    <mergeCell ref="L23:M23"/>
    <mergeCell ref="AB11:AC14"/>
    <mergeCell ref="AD14:AE15"/>
    <mergeCell ref="AD11:AE11"/>
    <mergeCell ref="L12:M12"/>
    <mergeCell ref="AB26:AC29"/>
    <mergeCell ref="AD26:AE26"/>
    <mergeCell ref="AD27:AE27"/>
    <mergeCell ref="AD28:AE28"/>
    <mergeCell ref="AD29:AE29"/>
    <mergeCell ref="F16:G16"/>
    <mergeCell ref="AD12:AE12"/>
    <mergeCell ref="AD19:AE19"/>
    <mergeCell ref="AB25:AC25"/>
    <mergeCell ref="L13:M13"/>
    <mergeCell ref="U13:V13"/>
    <mergeCell ref="AD13:AE13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>
      <selection activeCell="U25" sqref="U25:V25"/>
    </sheetView>
  </sheetViews>
  <sheetFormatPr defaultColWidth="8.09765625" defaultRowHeight="12" customHeight="1"/>
  <cols>
    <col min="1" max="1" width="4" style="53" customWidth="1"/>
    <col min="2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3</v>
      </c>
      <c r="B2" s="629"/>
      <c r="C2" s="630" t="s">
        <v>508</v>
      </c>
      <c r="D2" s="631"/>
      <c r="E2" s="631"/>
      <c r="F2" s="631"/>
      <c r="G2" s="631"/>
      <c r="H2" s="153"/>
      <c r="I2" s="97"/>
      <c r="J2" s="802">
        <v>45658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338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725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797">
        <f>SUM(G11:H21)</f>
        <v>0</v>
      </c>
      <c r="M7" s="798"/>
      <c r="N7" s="798"/>
      <c r="O7" s="797">
        <f>SUM(P11:P22,Y11:Y28,AH11:AH27)</f>
        <v>0</v>
      </c>
      <c r="P7" s="799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740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509</v>
      </c>
      <c r="B9" s="119"/>
      <c r="C9" s="119"/>
      <c r="D9" s="119"/>
      <c r="E9" s="119"/>
      <c r="F9" s="119"/>
      <c r="G9" s="119"/>
      <c r="H9" s="119"/>
      <c r="I9" s="119"/>
      <c r="J9" s="119" t="s">
        <v>510</v>
      </c>
      <c r="K9" s="119"/>
      <c r="L9" s="119"/>
      <c r="M9" s="119"/>
      <c r="N9" s="119"/>
      <c r="O9" s="183"/>
      <c r="P9" s="119"/>
      <c r="Q9" s="119"/>
      <c r="R9" s="119"/>
      <c r="S9" s="158" t="s">
        <v>511</v>
      </c>
      <c r="T9" s="119"/>
      <c r="U9" s="119"/>
      <c r="V9" s="119"/>
      <c r="W9" s="119"/>
      <c r="X9" s="194"/>
      <c r="Y9" s="158"/>
      <c r="Z9" s="119"/>
      <c r="AA9" s="119"/>
      <c r="AB9" s="119" t="s">
        <v>512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48" t="s">
        <v>344</v>
      </c>
      <c r="B10" s="649"/>
      <c r="C10" s="650" t="s">
        <v>4</v>
      </c>
      <c r="D10" s="649"/>
      <c r="E10" s="232" t="s">
        <v>115</v>
      </c>
      <c r="F10" s="159" t="s">
        <v>345</v>
      </c>
      <c r="G10" s="160" t="s">
        <v>117</v>
      </c>
      <c r="H10" s="134"/>
      <c r="I10" s="134"/>
      <c r="J10" s="701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 s="134"/>
      <c r="R10" s="134"/>
      <c r="S10" s="701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134"/>
      <c r="AA10" s="134"/>
      <c r="AB10" s="701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8" ht="15.75" customHeight="1">
      <c r="A11" s="788" t="s">
        <v>513</v>
      </c>
      <c r="B11" s="742"/>
      <c r="C11" s="657">
        <v>52010</v>
      </c>
      <c r="D11" s="792"/>
      <c r="E11" s="333" t="s">
        <v>514</v>
      </c>
      <c r="F11" s="241">
        <v>1570</v>
      </c>
      <c r="G11" s="166"/>
      <c r="H11" s="196" t="s">
        <v>515</v>
      </c>
      <c r="I11" s="134"/>
      <c r="J11" s="672" t="s">
        <v>516</v>
      </c>
      <c r="K11" s="652"/>
      <c r="L11" s="657">
        <v>51010</v>
      </c>
      <c r="M11" s="658"/>
      <c r="N11" s="324" t="s">
        <v>517</v>
      </c>
      <c r="O11" s="241">
        <v>3410</v>
      </c>
      <c r="P11" s="168"/>
      <c r="Q11" s="134" t="s">
        <v>518</v>
      </c>
      <c r="R11" s="134"/>
      <c r="S11" s="672" t="s">
        <v>519</v>
      </c>
      <c r="T11" s="652"/>
      <c r="U11" s="657">
        <v>12010</v>
      </c>
      <c r="V11" s="658"/>
      <c r="W11" s="124" t="s">
        <v>520</v>
      </c>
      <c r="X11" s="494">
        <v>205</v>
      </c>
      <c r="Y11" s="168"/>
      <c r="Z11" s="134" t="s">
        <v>521</v>
      </c>
      <c r="AA11" s="134"/>
      <c r="AB11" s="679" t="s">
        <v>522</v>
      </c>
      <c r="AC11" s="680"/>
      <c r="AD11" s="659">
        <v>15140</v>
      </c>
      <c r="AE11" s="660"/>
      <c r="AF11" s="128" t="s">
        <v>523</v>
      </c>
      <c r="AG11" s="494">
        <v>75</v>
      </c>
      <c r="AH11" s="169"/>
      <c r="AI11" s="134" t="s">
        <v>524</v>
      </c>
      <c r="AJ11" s="134"/>
      <c r="AK11" s="119"/>
      <c r="AL11" s="183"/>
    </row>
    <row r="12" spans="1:38" ht="15.75" customHeight="1">
      <c r="A12" s="789"/>
      <c r="B12" s="744"/>
      <c r="C12" s="659">
        <v>52020</v>
      </c>
      <c r="D12" s="774"/>
      <c r="E12" s="178" t="s">
        <v>525</v>
      </c>
      <c r="F12" s="264">
        <v>3455</v>
      </c>
      <c r="G12" s="170"/>
      <c r="H12" s="196" t="s">
        <v>526</v>
      </c>
      <c r="I12" s="134"/>
      <c r="J12" s="766" t="s">
        <v>527</v>
      </c>
      <c r="K12" s="767"/>
      <c r="L12" s="659">
        <v>51030</v>
      </c>
      <c r="M12" s="699"/>
      <c r="N12" s="128" t="s">
        <v>528</v>
      </c>
      <c r="O12" s="197">
        <v>505</v>
      </c>
      <c r="P12" s="169"/>
      <c r="Q12" s="134" t="s">
        <v>529</v>
      </c>
      <c r="R12" s="134"/>
      <c r="S12" s="673"/>
      <c r="T12" s="654"/>
      <c r="U12" s="659">
        <v>12020</v>
      </c>
      <c r="V12" s="660"/>
      <c r="W12" s="128" t="s">
        <v>530</v>
      </c>
      <c r="X12" s="197">
        <v>665</v>
      </c>
      <c r="Y12" s="169"/>
      <c r="Z12" s="134" t="s">
        <v>531</v>
      </c>
      <c r="AA12" s="134"/>
      <c r="AB12" s="673"/>
      <c r="AC12" s="654"/>
      <c r="AD12" s="659">
        <v>15150</v>
      </c>
      <c r="AE12" s="660"/>
      <c r="AF12" s="128" t="s">
        <v>532</v>
      </c>
      <c r="AG12" s="197">
        <v>475</v>
      </c>
      <c r="AH12" s="169"/>
      <c r="AI12" s="134" t="s">
        <v>533</v>
      </c>
      <c r="AJ12" s="134"/>
      <c r="AK12" s="119"/>
      <c r="AL12" s="134"/>
    </row>
    <row r="13" spans="1:38" ht="15.75" customHeight="1">
      <c r="A13" s="789"/>
      <c r="B13" s="744"/>
      <c r="C13" s="659">
        <v>52030</v>
      </c>
      <c r="D13" s="774"/>
      <c r="E13" s="178" t="s">
        <v>534</v>
      </c>
      <c r="F13" s="264">
        <v>1630</v>
      </c>
      <c r="G13" s="170"/>
      <c r="H13" s="196" t="s">
        <v>535</v>
      </c>
      <c r="I13" s="134"/>
      <c r="J13" s="673"/>
      <c r="K13" s="654"/>
      <c r="L13" s="659">
        <v>11031</v>
      </c>
      <c r="M13" s="699"/>
      <c r="N13" s="198" t="s">
        <v>536</v>
      </c>
      <c r="O13" s="197">
        <v>25</v>
      </c>
      <c r="P13" s="169"/>
      <c r="Q13" s="134" t="s">
        <v>537</v>
      </c>
      <c r="R13" s="134"/>
      <c r="S13" s="766" t="s">
        <v>538</v>
      </c>
      <c r="T13" s="767"/>
      <c r="U13" s="659">
        <v>12040</v>
      </c>
      <c r="V13" s="777"/>
      <c r="W13" s="128" t="s">
        <v>539</v>
      </c>
      <c r="X13" s="197">
        <v>2970</v>
      </c>
      <c r="Y13" s="169"/>
      <c r="Z13" s="134" t="s">
        <v>540</v>
      </c>
      <c r="AA13" s="134"/>
      <c r="AB13" s="673"/>
      <c r="AC13" s="654"/>
      <c r="AD13" s="659">
        <v>15550</v>
      </c>
      <c r="AE13" s="660"/>
      <c r="AF13" s="128" t="s">
        <v>541</v>
      </c>
      <c r="AG13" s="197">
        <v>25</v>
      </c>
      <c r="AH13" s="169"/>
      <c r="AI13" s="134" t="s">
        <v>542</v>
      </c>
      <c r="AJ13" s="134"/>
      <c r="AK13" s="119"/>
    </row>
    <row r="14" spans="1:38" ht="15.75" customHeight="1">
      <c r="A14" s="789"/>
      <c r="B14" s="744"/>
      <c r="C14" s="659">
        <v>52040</v>
      </c>
      <c r="D14" s="774"/>
      <c r="E14" s="178" t="s">
        <v>543</v>
      </c>
      <c r="F14" s="264">
        <v>2340</v>
      </c>
      <c r="G14" s="170"/>
      <c r="H14" s="196" t="s">
        <v>544</v>
      </c>
      <c r="I14" s="134"/>
      <c r="J14" s="673"/>
      <c r="K14" s="654"/>
      <c r="L14" s="659">
        <v>11032</v>
      </c>
      <c r="M14" s="699"/>
      <c r="N14" s="128" t="s">
        <v>545</v>
      </c>
      <c r="O14" s="197">
        <v>50</v>
      </c>
      <c r="P14" s="169"/>
      <c r="Q14" s="134" t="s">
        <v>546</v>
      </c>
      <c r="R14" s="134"/>
      <c r="S14" s="673"/>
      <c r="T14" s="654"/>
      <c r="U14" s="666">
        <v>12050</v>
      </c>
      <c r="V14" s="787"/>
      <c r="W14" s="185" t="s">
        <v>547</v>
      </c>
      <c r="X14" s="793" t="s">
        <v>548</v>
      </c>
      <c r="Y14" s="794"/>
      <c r="Z14" s="134"/>
      <c r="AA14" s="134"/>
      <c r="AB14" s="766" t="s">
        <v>549</v>
      </c>
      <c r="AC14" s="767"/>
      <c r="AD14" s="659">
        <v>15160</v>
      </c>
      <c r="AE14" s="660"/>
      <c r="AF14" s="128" t="s">
        <v>550</v>
      </c>
      <c r="AG14" s="197">
        <v>455</v>
      </c>
      <c r="AH14" s="169"/>
      <c r="AI14" s="134" t="s">
        <v>551</v>
      </c>
      <c r="AJ14" s="134"/>
      <c r="AK14" s="119"/>
    </row>
    <row r="15" spans="1:38" ht="15.75" customHeight="1">
      <c r="A15" s="789"/>
      <c r="B15" s="744"/>
      <c r="C15" s="666">
        <v>52050</v>
      </c>
      <c r="D15" s="669"/>
      <c r="E15" s="242" t="s">
        <v>552</v>
      </c>
      <c r="F15" s="783" t="s">
        <v>553</v>
      </c>
      <c r="G15" s="784"/>
      <c r="H15" s="196"/>
      <c r="I15" s="134"/>
      <c r="J15" s="674"/>
      <c r="K15" s="675"/>
      <c r="L15" s="659">
        <v>11040</v>
      </c>
      <c r="M15" s="699"/>
      <c r="N15" s="128" t="s">
        <v>554</v>
      </c>
      <c r="O15" s="197">
        <v>140</v>
      </c>
      <c r="P15" s="169"/>
      <c r="Q15" s="134" t="s">
        <v>555</v>
      </c>
      <c r="R15" s="134"/>
      <c r="S15" s="766" t="s">
        <v>556</v>
      </c>
      <c r="T15" s="767"/>
      <c r="U15" s="666">
        <v>12060</v>
      </c>
      <c r="V15" s="787"/>
      <c r="W15" s="136" t="s">
        <v>557</v>
      </c>
      <c r="X15" s="762" t="s">
        <v>548</v>
      </c>
      <c r="Y15" s="763"/>
      <c r="Z15" s="134" t="s">
        <v>558</v>
      </c>
      <c r="AA15" s="134"/>
      <c r="AB15" s="673"/>
      <c r="AC15" s="654"/>
      <c r="AD15" s="659">
        <v>15551</v>
      </c>
      <c r="AE15" s="660"/>
      <c r="AF15" s="198" t="s">
        <v>559</v>
      </c>
      <c r="AG15" s="197">
        <v>40</v>
      </c>
      <c r="AH15" s="169"/>
      <c r="AI15" s="134" t="s">
        <v>560</v>
      </c>
      <c r="AJ15" s="134"/>
      <c r="AK15" s="119"/>
    </row>
    <row r="16" spans="1:38" ht="15.75" customHeight="1">
      <c r="A16" s="789"/>
      <c r="B16" s="744"/>
      <c r="C16" s="659">
        <v>52060</v>
      </c>
      <c r="D16" s="774"/>
      <c r="E16" s="178" t="s">
        <v>561</v>
      </c>
      <c r="F16" s="264">
        <v>2700</v>
      </c>
      <c r="G16" s="170"/>
      <c r="H16" s="196" t="s">
        <v>562</v>
      </c>
      <c r="I16" s="134"/>
      <c r="J16" s="766" t="s">
        <v>563</v>
      </c>
      <c r="K16" s="767"/>
      <c r="L16" s="659">
        <v>11041</v>
      </c>
      <c r="M16" s="699"/>
      <c r="N16" s="198" t="s">
        <v>564</v>
      </c>
      <c r="O16" s="197">
        <v>55</v>
      </c>
      <c r="P16" s="169"/>
      <c r="Q16" s="134" t="s">
        <v>565</v>
      </c>
      <c r="R16" s="134"/>
      <c r="S16" s="785"/>
      <c r="T16" s="786"/>
      <c r="U16" s="659">
        <v>12061</v>
      </c>
      <c r="V16" s="777"/>
      <c r="W16" s="198" t="s">
        <v>566</v>
      </c>
      <c r="X16" s="197">
        <v>85</v>
      </c>
      <c r="Y16" s="169"/>
      <c r="Z16" s="134" t="s">
        <v>567</v>
      </c>
      <c r="AA16" s="134"/>
      <c r="AB16" s="673"/>
      <c r="AC16" s="654"/>
      <c r="AD16" s="659">
        <v>15552</v>
      </c>
      <c r="AE16" s="660"/>
      <c r="AF16" s="198" t="s">
        <v>568</v>
      </c>
      <c r="AG16" s="197">
        <v>60</v>
      </c>
      <c r="AH16" s="169"/>
      <c r="AI16" s="134" t="s">
        <v>569</v>
      </c>
      <c r="AJ16" s="134"/>
      <c r="AK16" s="119"/>
    </row>
    <row r="17" spans="1:40" ht="15.75" customHeight="1">
      <c r="A17" s="789"/>
      <c r="B17" s="744"/>
      <c r="C17" s="659">
        <v>52070</v>
      </c>
      <c r="D17" s="774"/>
      <c r="E17" s="178" t="s">
        <v>570</v>
      </c>
      <c r="F17" s="264">
        <v>3320</v>
      </c>
      <c r="G17" s="170"/>
      <c r="H17" s="196" t="s">
        <v>571</v>
      </c>
      <c r="I17" s="134"/>
      <c r="J17" s="673"/>
      <c r="K17" s="654"/>
      <c r="L17" s="659">
        <v>11050</v>
      </c>
      <c r="M17" s="699"/>
      <c r="N17" s="128" t="s">
        <v>572</v>
      </c>
      <c r="O17" s="197">
        <v>145</v>
      </c>
      <c r="P17" s="169"/>
      <c r="Q17" s="134" t="s">
        <v>573</v>
      </c>
      <c r="R17" s="134"/>
      <c r="S17" s="674" t="s">
        <v>574</v>
      </c>
      <c r="T17" s="675"/>
      <c r="U17" s="659">
        <v>12070</v>
      </c>
      <c r="V17" s="777"/>
      <c r="W17" s="128" t="s">
        <v>575</v>
      </c>
      <c r="X17" s="197">
        <v>175</v>
      </c>
      <c r="Y17" s="169"/>
      <c r="Z17" s="134" t="s">
        <v>576</v>
      </c>
      <c r="AA17" s="134"/>
      <c r="AB17" s="673"/>
      <c r="AC17" s="654"/>
      <c r="AD17" s="666">
        <v>15553</v>
      </c>
      <c r="AE17" s="667"/>
      <c r="AF17" s="185" t="s">
        <v>577</v>
      </c>
      <c r="AG17" s="762" t="s">
        <v>1709</v>
      </c>
      <c r="AH17" s="763"/>
      <c r="AI17" s="134" t="s">
        <v>578</v>
      </c>
      <c r="AJ17" s="134"/>
      <c r="AK17" s="119"/>
    </row>
    <row r="18" spans="1:40" ht="15.75" customHeight="1">
      <c r="A18" s="789"/>
      <c r="B18" s="744"/>
      <c r="C18" s="659">
        <v>52080</v>
      </c>
      <c r="D18" s="774"/>
      <c r="E18" s="178" t="s">
        <v>579</v>
      </c>
      <c r="F18" s="264">
        <v>5470</v>
      </c>
      <c r="G18" s="170"/>
      <c r="H18" s="196" t="s">
        <v>580</v>
      </c>
      <c r="I18" s="134"/>
      <c r="J18" s="766" t="s">
        <v>581</v>
      </c>
      <c r="K18" s="767"/>
      <c r="L18" s="659">
        <v>11060</v>
      </c>
      <c r="M18" s="699"/>
      <c r="N18" s="128" t="s">
        <v>582</v>
      </c>
      <c r="O18" s="197">
        <v>600</v>
      </c>
      <c r="P18" s="169"/>
      <c r="Q18" s="134" t="s">
        <v>583</v>
      </c>
      <c r="R18" s="134"/>
      <c r="S18" s="766" t="s">
        <v>584</v>
      </c>
      <c r="T18" s="767"/>
      <c r="U18" s="659">
        <v>12080</v>
      </c>
      <c r="V18" s="777"/>
      <c r="W18" s="128" t="s">
        <v>585</v>
      </c>
      <c r="X18" s="197">
        <v>2495</v>
      </c>
      <c r="Y18" s="169"/>
      <c r="Z18" s="134" t="s">
        <v>586</v>
      </c>
      <c r="AA18" s="134"/>
      <c r="AB18" s="673"/>
      <c r="AC18" s="654"/>
      <c r="AD18" s="659">
        <v>15554</v>
      </c>
      <c r="AE18" s="660"/>
      <c r="AF18" s="198" t="s">
        <v>587</v>
      </c>
      <c r="AG18" s="197">
        <v>35</v>
      </c>
      <c r="AH18" s="169"/>
      <c r="AI18" s="134" t="s">
        <v>588</v>
      </c>
      <c r="AJ18" s="134"/>
      <c r="AK18" s="119"/>
    </row>
    <row r="19" spans="1:40" ht="15.75" customHeight="1">
      <c r="A19" s="789"/>
      <c r="B19" s="744"/>
      <c r="C19" s="666">
        <v>52100</v>
      </c>
      <c r="D19" s="669"/>
      <c r="E19" s="242" t="s">
        <v>589</v>
      </c>
      <c r="F19" s="778" t="s">
        <v>590</v>
      </c>
      <c r="G19" s="779"/>
      <c r="H19" s="196"/>
      <c r="I19" s="134"/>
      <c r="J19" s="766" t="s">
        <v>591</v>
      </c>
      <c r="K19" s="781"/>
      <c r="L19" s="774">
        <v>11065</v>
      </c>
      <c r="M19" s="699"/>
      <c r="N19" s="128" t="s">
        <v>592</v>
      </c>
      <c r="O19" s="197">
        <v>260</v>
      </c>
      <c r="P19" s="169"/>
      <c r="Q19" s="134" t="s">
        <v>593</v>
      </c>
      <c r="R19" s="134"/>
      <c r="S19" s="766" t="s">
        <v>594</v>
      </c>
      <c r="T19" s="767"/>
      <c r="U19" s="659">
        <v>12090</v>
      </c>
      <c r="V19" s="777"/>
      <c r="W19" s="128" t="s">
        <v>595</v>
      </c>
      <c r="X19" s="197">
        <v>730</v>
      </c>
      <c r="Y19" s="169"/>
      <c r="Z19" s="134" t="s">
        <v>596</v>
      </c>
      <c r="AA19" s="134"/>
      <c r="AB19" s="673"/>
      <c r="AC19" s="654"/>
      <c r="AD19" s="659">
        <v>15555</v>
      </c>
      <c r="AE19" s="660"/>
      <c r="AF19" s="198" t="s">
        <v>597</v>
      </c>
      <c r="AG19" s="197">
        <v>10</v>
      </c>
      <c r="AH19" s="169"/>
      <c r="AI19" s="134" t="s">
        <v>598</v>
      </c>
      <c r="AJ19" s="134"/>
      <c r="AK19" s="119"/>
    </row>
    <row r="20" spans="1:40" ht="15.75" customHeight="1">
      <c r="A20" s="789"/>
      <c r="B20" s="744"/>
      <c r="C20" s="666">
        <v>52110</v>
      </c>
      <c r="D20" s="669"/>
      <c r="E20" s="366" t="s">
        <v>599</v>
      </c>
      <c r="F20" s="778" t="s">
        <v>600</v>
      </c>
      <c r="G20" s="779"/>
      <c r="H20" s="196" t="s">
        <v>601</v>
      </c>
      <c r="I20" s="134"/>
      <c r="J20" s="673"/>
      <c r="K20" s="772"/>
      <c r="L20" s="774">
        <v>11070</v>
      </c>
      <c r="M20" s="699"/>
      <c r="N20" s="198" t="s">
        <v>602</v>
      </c>
      <c r="O20" s="197">
        <v>40</v>
      </c>
      <c r="P20" s="169"/>
      <c r="Q20" s="134" t="s">
        <v>603</v>
      </c>
      <c r="R20" s="134"/>
      <c r="S20" s="780" t="s">
        <v>604</v>
      </c>
      <c r="T20" s="769"/>
      <c r="U20" s="659">
        <v>12100</v>
      </c>
      <c r="V20" s="700"/>
      <c r="W20" s="128" t="s">
        <v>605</v>
      </c>
      <c r="X20" s="197">
        <v>540</v>
      </c>
      <c r="Y20" s="169"/>
      <c r="Z20" s="134" t="s">
        <v>606</v>
      </c>
      <c r="AA20" s="134"/>
      <c r="AB20" s="673"/>
      <c r="AC20" s="654"/>
      <c r="AD20" s="659">
        <v>15556</v>
      </c>
      <c r="AE20" s="660"/>
      <c r="AF20" s="198" t="s">
        <v>607</v>
      </c>
      <c r="AG20" s="197">
        <v>20</v>
      </c>
      <c r="AH20" s="169"/>
      <c r="AI20" s="134" t="s">
        <v>608</v>
      </c>
      <c r="AJ20" s="134"/>
      <c r="AK20" s="119"/>
    </row>
    <row r="21" spans="1:40" ht="15.75" customHeight="1" thickBot="1">
      <c r="A21" s="790"/>
      <c r="B21" s="791"/>
      <c r="C21" s="663">
        <v>52120</v>
      </c>
      <c r="D21" s="782"/>
      <c r="E21" s="403" t="s">
        <v>609</v>
      </c>
      <c r="F21" s="402">
        <v>415</v>
      </c>
      <c r="G21" s="199"/>
      <c r="H21" s="196" t="s">
        <v>610</v>
      </c>
      <c r="I21" s="134"/>
      <c r="J21" s="673"/>
      <c r="K21" s="772"/>
      <c r="L21" s="774">
        <v>11080</v>
      </c>
      <c r="M21" s="699"/>
      <c r="N21" s="128" t="s">
        <v>611</v>
      </c>
      <c r="O21" s="197">
        <v>75</v>
      </c>
      <c r="P21" s="169"/>
      <c r="Q21" s="134" t="s">
        <v>612</v>
      </c>
      <c r="R21" s="134"/>
      <c r="S21" s="766" t="s">
        <v>613</v>
      </c>
      <c r="T21" s="767"/>
      <c r="U21" s="659">
        <v>12110</v>
      </c>
      <c r="V21" s="700"/>
      <c r="W21" s="128" t="s">
        <v>614</v>
      </c>
      <c r="X21" s="197">
        <v>400</v>
      </c>
      <c r="Y21" s="169"/>
      <c r="Z21" s="134" t="s">
        <v>615</v>
      </c>
      <c r="AA21" s="134"/>
      <c r="AB21" s="673"/>
      <c r="AC21" s="654"/>
      <c r="AD21" s="659">
        <v>15557</v>
      </c>
      <c r="AE21" s="660"/>
      <c r="AF21" s="198" t="s">
        <v>616</v>
      </c>
      <c r="AG21" s="197">
        <v>20</v>
      </c>
      <c r="AH21" s="169"/>
      <c r="AI21" s="134" t="s">
        <v>617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86"/>
      <c r="K22" s="773"/>
      <c r="L22" s="764">
        <v>11090</v>
      </c>
      <c r="M22" s="765"/>
      <c r="N22" s="171" t="s">
        <v>618</v>
      </c>
      <c r="O22" s="203">
        <v>70</v>
      </c>
      <c r="P22" s="173"/>
      <c r="Q22" s="134" t="s">
        <v>619</v>
      </c>
      <c r="R22" s="134"/>
      <c r="S22" s="673"/>
      <c r="T22" s="654"/>
      <c r="U22" s="659">
        <v>12120</v>
      </c>
      <c r="V22" s="700"/>
      <c r="W22" s="128" t="s">
        <v>620</v>
      </c>
      <c r="X22" s="197">
        <v>45</v>
      </c>
      <c r="Y22" s="169"/>
      <c r="Z22" s="134" t="s">
        <v>621</v>
      </c>
      <c r="AA22" s="134"/>
      <c r="AB22" s="766" t="s">
        <v>622</v>
      </c>
      <c r="AC22" s="767"/>
      <c r="AD22" s="659">
        <v>15162</v>
      </c>
      <c r="AE22" s="660"/>
      <c r="AF22" s="128" t="s">
        <v>623</v>
      </c>
      <c r="AG22" s="197">
        <v>70</v>
      </c>
      <c r="AH22" s="169"/>
      <c r="AI22" s="134" t="s">
        <v>624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73"/>
      <c r="T23" s="654"/>
      <c r="U23" s="659">
        <v>12130</v>
      </c>
      <c r="V23" s="700"/>
      <c r="W23" s="128" t="s">
        <v>625</v>
      </c>
      <c r="X23" s="197">
        <v>50</v>
      </c>
      <c r="Y23" s="169"/>
      <c r="Z23" s="134" t="s">
        <v>626</v>
      </c>
      <c r="AA23" s="134"/>
      <c r="AB23" s="673"/>
      <c r="AC23" s="654"/>
      <c r="AD23" s="659">
        <v>15166</v>
      </c>
      <c r="AE23" s="660"/>
      <c r="AF23" s="198" t="s">
        <v>627</v>
      </c>
      <c r="AG23" s="197">
        <v>30</v>
      </c>
      <c r="AH23" s="169"/>
      <c r="AI23" s="134" t="s">
        <v>628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768" t="s">
        <v>629</v>
      </c>
      <c r="T24" s="769"/>
      <c r="U24" s="659">
        <v>12140</v>
      </c>
      <c r="V24" s="700"/>
      <c r="W24" s="128" t="s">
        <v>630</v>
      </c>
      <c r="X24" s="197">
        <v>400</v>
      </c>
      <c r="Y24" s="169"/>
      <c r="Z24" s="134" t="s">
        <v>631</v>
      </c>
      <c r="AA24" s="134"/>
      <c r="AB24" s="673"/>
      <c r="AC24" s="654"/>
      <c r="AD24" s="659">
        <v>15168</v>
      </c>
      <c r="AE24" s="660"/>
      <c r="AF24" s="198" t="s">
        <v>632</v>
      </c>
      <c r="AG24" s="197">
        <v>25</v>
      </c>
      <c r="AH24" s="169"/>
      <c r="AI24" s="134" t="s">
        <v>633</v>
      </c>
      <c r="AJ24" s="134"/>
      <c r="AK24" s="119"/>
    </row>
    <row r="25" spans="1:40" ht="15.75" customHeight="1">
      <c r="H25" s="202"/>
      <c r="I25" s="134"/>
      <c r="Q25" s="134"/>
      <c r="R25" s="134"/>
      <c r="S25" s="770" t="s">
        <v>634</v>
      </c>
      <c r="T25" s="771"/>
      <c r="U25" s="659">
        <v>12150</v>
      </c>
      <c r="V25" s="700"/>
      <c r="W25" s="128" t="s">
        <v>635</v>
      </c>
      <c r="X25" s="197">
        <v>260</v>
      </c>
      <c r="Y25" s="169"/>
      <c r="Z25" s="134" t="s">
        <v>636</v>
      </c>
      <c r="AA25" s="134"/>
      <c r="AB25" s="673"/>
      <c r="AC25" s="654"/>
      <c r="AD25" s="659">
        <v>15170</v>
      </c>
      <c r="AE25" s="660"/>
      <c r="AF25" s="128" t="s">
        <v>637</v>
      </c>
      <c r="AG25" s="197">
        <v>100</v>
      </c>
      <c r="AH25" s="169"/>
      <c r="AI25" s="134" t="s">
        <v>638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73" t="s">
        <v>639</v>
      </c>
      <c r="T26" s="772"/>
      <c r="U26" s="774">
        <v>15120</v>
      </c>
      <c r="V26" s="660"/>
      <c r="W26" s="128" t="s">
        <v>640</v>
      </c>
      <c r="X26" s="197">
        <v>900</v>
      </c>
      <c r="Y26" s="169"/>
      <c r="Z26" s="134" t="s">
        <v>641</v>
      </c>
      <c r="AA26" s="134"/>
      <c r="AB26" s="673"/>
      <c r="AC26" s="654"/>
      <c r="AD26" s="659">
        <v>15171</v>
      </c>
      <c r="AE26" s="660"/>
      <c r="AF26" s="198" t="s">
        <v>642</v>
      </c>
      <c r="AG26" s="197">
        <v>10</v>
      </c>
      <c r="AH26" s="169"/>
      <c r="AI26" s="134" t="s">
        <v>643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73"/>
      <c r="T27" s="772"/>
      <c r="U27" s="669">
        <v>15130</v>
      </c>
      <c r="V27" s="667"/>
      <c r="W27" s="136" t="s">
        <v>644</v>
      </c>
      <c r="X27" s="775" t="s">
        <v>1698</v>
      </c>
      <c r="Y27" s="776"/>
      <c r="Z27" s="134" t="s">
        <v>645</v>
      </c>
      <c r="AA27" s="134"/>
      <c r="AB27" s="686"/>
      <c r="AC27" s="687"/>
      <c r="AD27" s="689">
        <v>15180</v>
      </c>
      <c r="AE27" s="705"/>
      <c r="AF27" s="171" t="s">
        <v>646</v>
      </c>
      <c r="AG27" s="203">
        <v>85</v>
      </c>
      <c r="AH27" s="173"/>
      <c r="AI27" s="134" t="s">
        <v>647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5"/>
      <c r="O28" s="208"/>
      <c r="P28" s="205"/>
      <c r="Q28" s="134"/>
      <c r="R28" s="134"/>
      <c r="S28" s="686"/>
      <c r="T28" s="773"/>
      <c r="U28" s="764">
        <v>15559</v>
      </c>
      <c r="V28" s="705"/>
      <c r="W28" s="211" t="s">
        <v>648</v>
      </c>
      <c r="X28" s="203">
        <v>35</v>
      </c>
      <c r="Y28" s="173"/>
      <c r="Z28" s="134" t="s">
        <v>649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3"/>
      <c r="C40" s="354"/>
      <c r="D40" s="346"/>
      <c r="E40" s="144"/>
      <c r="F40" s="350"/>
      <c r="G40" s="350"/>
      <c r="H40" s="350"/>
      <c r="I40" s="350"/>
      <c r="J40" s="350"/>
      <c r="K40" s="350"/>
      <c r="L40" s="350"/>
      <c r="M40" s="350"/>
      <c r="N40" s="350"/>
      <c r="O40" s="351"/>
      <c r="P40" s="352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8" t="s">
        <v>506</v>
      </c>
      <c r="AG43" s="412"/>
      <c r="AH43" s="413">
        <f>SUM(F11:F21)</f>
        <v>20900</v>
      </c>
      <c r="AI43" s="371"/>
      <c r="AJ43" s="371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0" t="s">
        <v>507</v>
      </c>
      <c r="AG44" s="411"/>
      <c r="AH44" s="414">
        <f>SUM(O11:O22,X11:X28,AG11:AG27)</f>
        <v>16865</v>
      </c>
      <c r="AI44" s="371"/>
      <c r="AJ44" s="371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5" t="s">
        <v>334</v>
      </c>
      <c r="AG45" s="416"/>
      <c r="AH45" s="417">
        <f>SUM(AH43:AH44)</f>
        <v>37765</v>
      </c>
      <c r="AI45" s="378"/>
      <c r="AJ45" s="378"/>
      <c r="AK45" s="97"/>
      <c r="AL45" s="97"/>
    </row>
    <row r="46" spans="1:38" ht="15.6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U1oCHLpk+n3gZSDV6nNR9W2BoWSnya/XAzDWjnL/JcXg5TxgovTfNwO4xUzxRvPjzeweFIQmq/6XgaofsknDGA==" saltValue="CaJ9o17EK2boo3w/lPG+Lg==" spinCount="100000" sheet="1" formatCells="0" autoFilter="0"/>
  <protectedRanges>
    <protectedRange sqref="X43:Y44 AA43:AA44" name="範囲1"/>
  </protectedRanges>
  <mergeCells count="129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4</v>
      </c>
      <c r="B2" s="629"/>
      <c r="C2" s="630" t="s">
        <v>650</v>
      </c>
      <c r="D2" s="631"/>
      <c r="E2" s="631"/>
      <c r="F2" s="631"/>
      <c r="G2" s="631"/>
      <c r="H2" s="153"/>
      <c r="I2" s="97"/>
      <c r="J2" s="802">
        <v>45717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5"/>
      <c r="M6" s="756"/>
      <c r="N6" s="756"/>
      <c r="O6" s="752" t="s">
        <v>339</v>
      </c>
      <c r="P6" s="754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12"/>
      <c r="M7" s="813"/>
      <c r="N7" s="814"/>
      <c r="O7" s="797">
        <f>SUM(G11:G20,P11:P17,Y11:Y23)</f>
        <v>0</v>
      </c>
      <c r="P7" s="799"/>
      <c r="Q7" s="156"/>
      <c r="R7" s="798">
        <f>SUM(AH13:AH14)</f>
        <v>0</v>
      </c>
      <c r="S7" s="798"/>
      <c r="T7" s="798"/>
      <c r="U7" s="799"/>
      <c r="V7" s="797">
        <f>COUNTIF(AH13:AH14,"&gt;0")</f>
        <v>0</v>
      </c>
      <c r="W7" s="798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651</v>
      </c>
      <c r="B9" s="119"/>
      <c r="C9" s="119"/>
      <c r="D9" s="119"/>
      <c r="E9" s="119"/>
      <c r="F9" s="194"/>
      <c r="G9" s="158"/>
      <c r="H9" s="119"/>
      <c r="I9" s="119"/>
      <c r="J9" s="158" t="s">
        <v>652</v>
      </c>
      <c r="K9" s="119"/>
      <c r="L9" s="119"/>
      <c r="M9" s="119"/>
      <c r="N9" s="119"/>
      <c r="O9" s="194"/>
      <c r="P9" s="158"/>
      <c r="Q9" s="119"/>
      <c r="R9" s="119"/>
      <c r="S9" s="119" t="s">
        <v>653</v>
      </c>
      <c r="T9" s="119"/>
      <c r="U9" s="119"/>
      <c r="V9" s="119"/>
      <c r="W9" s="119"/>
      <c r="X9" s="183"/>
      <c r="Y9" s="119"/>
      <c r="Z9" s="119"/>
      <c r="AA9" s="119"/>
      <c r="AB9" s="119" t="s">
        <v>654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701" t="s">
        <v>344</v>
      </c>
      <c r="B10" s="678"/>
      <c r="C10" s="677" t="s">
        <v>4</v>
      </c>
      <c r="D10" s="678"/>
      <c r="E10" s="161" t="s">
        <v>115</v>
      </c>
      <c r="F10" s="164" t="s">
        <v>345</v>
      </c>
      <c r="G10" s="165" t="s">
        <v>117</v>
      </c>
      <c r="H10" s="134"/>
      <c r="I10" s="134"/>
      <c r="J10" s="701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 s="134"/>
      <c r="R10" s="134"/>
      <c r="S10" s="701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134"/>
      <c r="AA10" s="134"/>
      <c r="AB10" s="806" t="s">
        <v>655</v>
      </c>
      <c r="AC10" s="807"/>
      <c r="AD10" s="807"/>
      <c r="AE10" s="807"/>
      <c r="AF10" s="807"/>
      <c r="AG10" s="807"/>
      <c r="AH10" s="808"/>
      <c r="AI10" s="134"/>
      <c r="AJ10" s="134"/>
      <c r="AK10" s="119"/>
      <c r="AL10" s="119"/>
    </row>
    <row r="11" spans="1:39" ht="15.75" customHeight="1" thickBot="1">
      <c r="A11" s="672" t="s">
        <v>656</v>
      </c>
      <c r="B11" s="652"/>
      <c r="C11" s="659">
        <v>15260</v>
      </c>
      <c r="D11" s="660"/>
      <c r="E11" s="324" t="s">
        <v>657</v>
      </c>
      <c r="F11" s="241">
        <v>930</v>
      </c>
      <c r="G11" s="169"/>
      <c r="H11" s="196" t="s">
        <v>658</v>
      </c>
      <c r="I11" s="134"/>
      <c r="J11" s="672" t="s">
        <v>659</v>
      </c>
      <c r="K11" s="652"/>
      <c r="L11" s="657">
        <v>15230</v>
      </c>
      <c r="M11" s="658"/>
      <c r="N11" s="493" t="s">
        <v>660</v>
      </c>
      <c r="O11" s="241">
        <v>370</v>
      </c>
      <c r="P11" s="186"/>
      <c r="Q11" s="196" t="s">
        <v>661</v>
      </c>
      <c r="R11" s="134"/>
      <c r="S11" s="672" t="s">
        <v>662</v>
      </c>
      <c r="T11" s="652"/>
      <c r="U11" s="657">
        <v>17550</v>
      </c>
      <c r="V11" s="658"/>
      <c r="W11" s="128" t="s">
        <v>663</v>
      </c>
      <c r="X11" s="494">
        <v>840</v>
      </c>
      <c r="Y11" s="169"/>
      <c r="Z11" s="134" t="s">
        <v>664</v>
      </c>
      <c r="AA11" s="134"/>
      <c r="AB11" s="809"/>
      <c r="AC11" s="810"/>
      <c r="AD11" s="810"/>
      <c r="AE11" s="810"/>
      <c r="AF11" s="810"/>
      <c r="AG11" s="810"/>
      <c r="AH11" s="811"/>
      <c r="AI11" s="134"/>
      <c r="AJ11" s="134"/>
      <c r="AK11" s="119"/>
      <c r="AL11" s="183"/>
      <c r="AM11" s="120"/>
    </row>
    <row r="12" spans="1:39" ht="15.75" customHeight="1" thickTop="1">
      <c r="A12" s="673"/>
      <c r="B12" s="654"/>
      <c r="C12" s="659">
        <v>15270</v>
      </c>
      <c r="D12" s="660"/>
      <c r="E12" s="198" t="s">
        <v>665</v>
      </c>
      <c r="F12" s="197">
        <v>60</v>
      </c>
      <c r="G12" s="169"/>
      <c r="H12" s="196" t="s">
        <v>666</v>
      </c>
      <c r="I12" s="134"/>
      <c r="J12" s="673"/>
      <c r="K12" s="654"/>
      <c r="L12" s="659">
        <v>15195</v>
      </c>
      <c r="M12" s="660"/>
      <c r="N12" s="198" t="s">
        <v>667</v>
      </c>
      <c r="O12" s="197">
        <v>150</v>
      </c>
      <c r="P12" s="169"/>
      <c r="Q12" s="196" t="s">
        <v>668</v>
      </c>
      <c r="R12" s="134"/>
      <c r="S12" s="673"/>
      <c r="T12" s="654"/>
      <c r="U12" s="659">
        <v>17560</v>
      </c>
      <c r="V12" s="699"/>
      <c r="W12" s="128" t="s">
        <v>669</v>
      </c>
      <c r="X12" s="197">
        <v>100</v>
      </c>
      <c r="Y12" s="169"/>
      <c r="Z12" s="134" t="s">
        <v>670</v>
      </c>
      <c r="AA12" s="134"/>
      <c r="AB12" s="648" t="s">
        <v>344</v>
      </c>
      <c r="AC12" s="649"/>
      <c r="AD12" s="650" t="s">
        <v>4</v>
      </c>
      <c r="AE12" s="649"/>
      <c r="AF12" s="219" t="s">
        <v>115</v>
      </c>
      <c r="AG12" s="220" t="s">
        <v>345</v>
      </c>
      <c r="AH12" s="221" t="s">
        <v>117</v>
      </c>
      <c r="AI12" s="134"/>
      <c r="AJ12" s="134"/>
      <c r="AK12" s="119"/>
      <c r="AL12" s="183"/>
      <c r="AM12" s="120"/>
    </row>
    <row r="13" spans="1:39" ht="15.75" customHeight="1">
      <c r="A13" s="673"/>
      <c r="B13" s="654"/>
      <c r="C13" s="659">
        <v>15280</v>
      </c>
      <c r="D13" s="660"/>
      <c r="E13" s="198" t="s">
        <v>671</v>
      </c>
      <c r="F13" s="197">
        <v>35</v>
      </c>
      <c r="G13" s="169"/>
      <c r="H13" s="196" t="s">
        <v>672</v>
      </c>
      <c r="I13" s="134"/>
      <c r="J13" s="673"/>
      <c r="K13" s="654"/>
      <c r="L13" s="659">
        <v>15200</v>
      </c>
      <c r="M13" s="660"/>
      <c r="N13" s="128" t="s">
        <v>673</v>
      </c>
      <c r="O13" s="197">
        <v>790</v>
      </c>
      <c r="P13" s="169"/>
      <c r="Q13" s="196" t="s">
        <v>674</v>
      </c>
      <c r="R13" s="134"/>
      <c r="S13" s="766" t="s">
        <v>675</v>
      </c>
      <c r="T13" s="767"/>
      <c r="U13" s="659">
        <v>17490</v>
      </c>
      <c r="V13" s="699"/>
      <c r="W13" s="128" t="s">
        <v>676</v>
      </c>
      <c r="X13" s="197">
        <v>1055</v>
      </c>
      <c r="Y13" s="169"/>
      <c r="Z13" s="134" t="s">
        <v>677</v>
      </c>
      <c r="AA13" s="134"/>
      <c r="AB13" s="651" t="s">
        <v>678</v>
      </c>
      <c r="AC13" s="652"/>
      <c r="AD13" s="657">
        <v>17630</v>
      </c>
      <c r="AE13" s="658"/>
      <c r="AF13" s="124" t="s">
        <v>679</v>
      </c>
      <c r="AG13" s="494">
        <v>145</v>
      </c>
      <c r="AH13" s="166"/>
      <c r="AI13" s="134" t="s">
        <v>680</v>
      </c>
      <c r="AJ13" s="134"/>
      <c r="AK13" s="119"/>
      <c r="AL13" s="183"/>
    </row>
    <row r="14" spans="1:39" ht="15.75" customHeight="1" thickBot="1">
      <c r="A14" s="766" t="s">
        <v>681</v>
      </c>
      <c r="B14" s="781"/>
      <c r="C14" s="774">
        <v>15300</v>
      </c>
      <c r="D14" s="660"/>
      <c r="E14" s="128" t="s">
        <v>682</v>
      </c>
      <c r="F14" s="197">
        <v>330</v>
      </c>
      <c r="G14" s="169"/>
      <c r="H14" s="196" t="s">
        <v>683</v>
      </c>
      <c r="I14" s="134"/>
      <c r="J14" s="673"/>
      <c r="K14" s="654"/>
      <c r="L14" s="659">
        <v>15210</v>
      </c>
      <c r="M14" s="660"/>
      <c r="N14" s="128" t="s">
        <v>684</v>
      </c>
      <c r="O14" s="197">
        <v>180</v>
      </c>
      <c r="P14" s="169"/>
      <c r="Q14" s="196" t="s">
        <v>685</v>
      </c>
      <c r="R14" s="134"/>
      <c r="S14" s="673"/>
      <c r="T14" s="654"/>
      <c r="U14" s="659">
        <v>17500</v>
      </c>
      <c r="V14" s="699"/>
      <c r="W14" s="128" t="s">
        <v>686</v>
      </c>
      <c r="X14" s="197">
        <v>255</v>
      </c>
      <c r="Y14" s="169"/>
      <c r="Z14" s="134" t="s">
        <v>687</v>
      </c>
      <c r="AA14" s="134"/>
      <c r="AB14" s="655"/>
      <c r="AC14" s="656"/>
      <c r="AD14" s="663">
        <v>17640</v>
      </c>
      <c r="AE14" s="664"/>
      <c r="AF14" s="323" t="s">
        <v>688</v>
      </c>
      <c r="AG14" s="222">
        <v>65</v>
      </c>
      <c r="AH14" s="199"/>
      <c r="AI14" s="134" t="s">
        <v>689</v>
      </c>
      <c r="AJ14" s="134"/>
      <c r="AK14" s="119"/>
      <c r="AL14" s="134"/>
    </row>
    <row r="15" spans="1:39" ht="15.75" customHeight="1" thickTop="1">
      <c r="A15" s="673"/>
      <c r="B15" s="772"/>
      <c r="C15" s="669">
        <v>15320</v>
      </c>
      <c r="D15" s="667"/>
      <c r="E15" s="185" t="s">
        <v>690</v>
      </c>
      <c r="F15" s="793" t="s">
        <v>691</v>
      </c>
      <c r="G15" s="794"/>
      <c r="H15" s="196"/>
      <c r="I15" s="134"/>
      <c r="J15" s="673"/>
      <c r="K15" s="654"/>
      <c r="L15" s="666">
        <v>17610</v>
      </c>
      <c r="M15" s="685"/>
      <c r="N15" s="223" t="s">
        <v>692</v>
      </c>
      <c r="O15" s="793" t="s">
        <v>693</v>
      </c>
      <c r="P15" s="794"/>
      <c r="Q15" s="196"/>
      <c r="R15" s="134"/>
      <c r="S15" s="673"/>
      <c r="T15" s="654"/>
      <c r="U15" s="659">
        <v>17510</v>
      </c>
      <c r="V15" s="699"/>
      <c r="W15" s="128" t="s">
        <v>694</v>
      </c>
      <c r="X15" s="197">
        <v>165</v>
      </c>
      <c r="Y15" s="169"/>
      <c r="Z15" s="134" t="s">
        <v>695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73"/>
      <c r="B16" s="772"/>
      <c r="C16" s="774">
        <v>15330</v>
      </c>
      <c r="D16" s="660"/>
      <c r="E16" s="128" t="s">
        <v>696</v>
      </c>
      <c r="F16" s="197">
        <v>2490</v>
      </c>
      <c r="G16" s="169"/>
      <c r="H16" s="196" t="s">
        <v>697</v>
      </c>
      <c r="I16" s="134"/>
      <c r="J16" s="673"/>
      <c r="K16" s="654"/>
      <c r="L16" s="659">
        <v>17620</v>
      </c>
      <c r="M16" s="660"/>
      <c r="N16" s="262" t="s">
        <v>698</v>
      </c>
      <c r="O16" s="197">
        <v>235</v>
      </c>
      <c r="P16" s="224"/>
      <c r="Q16" s="196" t="s">
        <v>699</v>
      </c>
      <c r="R16" s="134"/>
      <c r="S16" s="766" t="s">
        <v>700</v>
      </c>
      <c r="T16" s="767"/>
      <c r="U16" s="659">
        <v>17520</v>
      </c>
      <c r="V16" s="699"/>
      <c r="W16" s="128" t="s">
        <v>701</v>
      </c>
      <c r="X16" s="197">
        <v>550</v>
      </c>
      <c r="Y16" s="169"/>
      <c r="Z16" s="134" t="s">
        <v>702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73"/>
      <c r="B17" s="772"/>
      <c r="C17" s="817">
        <v>15340</v>
      </c>
      <c r="D17" s="818"/>
      <c r="E17" s="382" t="s">
        <v>703</v>
      </c>
      <c r="F17" s="821" t="s">
        <v>1741</v>
      </c>
      <c r="G17" s="822"/>
      <c r="H17" s="196" t="s">
        <v>704</v>
      </c>
      <c r="I17" s="134"/>
      <c r="J17" s="819" t="s">
        <v>705</v>
      </c>
      <c r="K17" s="820"/>
      <c r="L17" s="689">
        <v>15190</v>
      </c>
      <c r="M17" s="705"/>
      <c r="N17" s="171" t="s">
        <v>706</v>
      </c>
      <c r="O17" s="203">
        <v>1175</v>
      </c>
      <c r="P17" s="173"/>
      <c r="Q17" s="196" t="s">
        <v>707</v>
      </c>
      <c r="R17" s="134"/>
      <c r="S17" s="673"/>
      <c r="T17" s="654"/>
      <c r="U17" s="707">
        <v>17530</v>
      </c>
      <c r="V17" s="803"/>
      <c r="W17" s="382" t="s">
        <v>708</v>
      </c>
      <c r="X17" s="823" t="s">
        <v>1787</v>
      </c>
      <c r="Y17" s="824"/>
      <c r="Z17" s="134" t="s">
        <v>709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73"/>
      <c r="B18" s="772"/>
      <c r="C18" s="774">
        <v>15350</v>
      </c>
      <c r="D18" s="660"/>
      <c r="E18" s="322" t="s">
        <v>710</v>
      </c>
      <c r="F18" s="197">
        <v>60</v>
      </c>
      <c r="G18" s="186"/>
      <c r="H18" s="196" t="s">
        <v>711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74"/>
      <c r="T18" s="675"/>
      <c r="U18" s="659">
        <v>17540</v>
      </c>
      <c r="V18" s="699"/>
      <c r="W18" s="198" t="s">
        <v>712</v>
      </c>
      <c r="X18" s="197">
        <v>180</v>
      </c>
      <c r="Y18" s="169"/>
      <c r="Z18" s="134" t="s">
        <v>713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73"/>
      <c r="B19" s="772"/>
      <c r="C19" s="774">
        <v>17570</v>
      </c>
      <c r="D19" s="660"/>
      <c r="E19" s="128" t="s">
        <v>714</v>
      </c>
      <c r="F19" s="197">
        <v>150</v>
      </c>
      <c r="G19" s="169"/>
      <c r="H19" s="196" t="s">
        <v>715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66" t="s">
        <v>716</v>
      </c>
      <c r="T19" s="767"/>
      <c r="U19" s="659">
        <v>17440</v>
      </c>
      <c r="V19" s="699"/>
      <c r="W19" s="198" t="s">
        <v>717</v>
      </c>
      <c r="X19" s="197">
        <v>55</v>
      </c>
      <c r="Y19" s="169"/>
      <c r="Z19" s="134" t="s">
        <v>718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86"/>
      <c r="B20" s="773"/>
      <c r="C20" s="764">
        <v>17580</v>
      </c>
      <c r="D20" s="705"/>
      <c r="E20" s="171" t="s">
        <v>719</v>
      </c>
      <c r="F20" s="203">
        <v>280</v>
      </c>
      <c r="G20" s="173"/>
      <c r="H20" s="196" t="s">
        <v>720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73"/>
      <c r="T20" s="654"/>
      <c r="U20" s="707">
        <v>17450</v>
      </c>
      <c r="V20" s="803"/>
      <c r="W20" s="360" t="s">
        <v>721</v>
      </c>
      <c r="X20" s="793" t="s">
        <v>722</v>
      </c>
      <c r="Y20" s="794"/>
      <c r="Z20" s="134" t="s">
        <v>723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73"/>
      <c r="T21" s="654"/>
      <c r="U21" s="659">
        <v>17460</v>
      </c>
      <c r="V21" s="699"/>
      <c r="W21" s="128" t="s">
        <v>724</v>
      </c>
      <c r="X21" s="197">
        <v>640</v>
      </c>
      <c r="Y21" s="169"/>
      <c r="Z21" s="134" t="s">
        <v>725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73"/>
      <c r="T22" s="654"/>
      <c r="U22" s="659">
        <v>17470</v>
      </c>
      <c r="V22" s="699"/>
      <c r="W22" s="198" t="s">
        <v>726</v>
      </c>
      <c r="X22" s="197">
        <v>40</v>
      </c>
      <c r="Y22" s="169"/>
      <c r="Z22" s="134" t="s">
        <v>727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86"/>
      <c r="T23" s="687"/>
      <c r="U23" s="804">
        <v>17480</v>
      </c>
      <c r="V23" s="805"/>
      <c r="W23" s="252" t="s">
        <v>728</v>
      </c>
      <c r="X23" s="815" t="s">
        <v>722</v>
      </c>
      <c r="Y23" s="816"/>
      <c r="Z23" s="134" t="s">
        <v>729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8" t="s">
        <v>730</v>
      </c>
      <c r="AG43" s="409"/>
      <c r="AH43" s="215">
        <f>SUM(F11:F20,O11:O17,X11:X23)</f>
        <v>11115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731</v>
      </c>
      <c r="AG44" s="229"/>
      <c r="AH44" s="216">
        <f>SUM(AG13:AG14)</f>
        <v>210</v>
      </c>
      <c r="AI44" s="97"/>
      <c r="AJ44" s="97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11325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JIFSt1+v2d8Jdk2A/MOvPa1/23OyQ1cA3elUBx61KJ7pIZRuaRtOyqG3dsvcLDJoqTsKWGN0Uy7kiamd5YajNQ==" saltValue="D9K7jEl4afbjzZOHpLhCQw==" spinCount="100000" sheet="1" formatCells="0" autoFilter="0"/>
  <protectedRanges>
    <protectedRange sqref="P40" name="範囲1"/>
    <protectedRange sqref="X43:Y44 AA43:AA44" name="範囲1_1"/>
  </protectedRanges>
  <mergeCells count="92"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X17:Y1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G18:G20 G16 Y11:Y16 Y18:Y19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5</v>
      </c>
      <c r="B2" s="629"/>
      <c r="C2" s="630" t="s">
        <v>732</v>
      </c>
      <c r="D2" s="631"/>
      <c r="E2" s="631"/>
      <c r="F2" s="631"/>
      <c r="G2" s="631"/>
      <c r="H2" s="153"/>
      <c r="I2" s="97"/>
      <c r="J2" s="632" t="s">
        <v>1776</v>
      </c>
      <c r="K2" s="632"/>
      <c r="L2" s="632"/>
      <c r="M2" s="63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733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34">
        <f>O20</f>
        <v>0</v>
      </c>
      <c r="M7" s="835"/>
      <c r="N7" s="835"/>
      <c r="O7" s="834">
        <f>SUM(Y11:Y13,P24:P35,Y17:Y22,AH11:AH27)</f>
        <v>0</v>
      </c>
      <c r="P7" s="836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734</v>
      </c>
      <c r="B9" s="119"/>
      <c r="C9" s="119"/>
      <c r="D9" s="119"/>
      <c r="E9" s="119"/>
      <c r="F9" s="119"/>
      <c r="G9" s="119"/>
      <c r="H9" s="119"/>
      <c r="I9" s="183"/>
      <c r="J9" s="119" t="s">
        <v>735</v>
      </c>
      <c r="K9" s="183"/>
      <c r="L9" s="119"/>
      <c r="M9" s="119"/>
      <c r="N9" s="119"/>
      <c r="O9" s="119"/>
      <c r="P9" s="119"/>
      <c r="Q9" s="119"/>
      <c r="R9" s="119"/>
      <c r="S9" s="158" t="s">
        <v>736</v>
      </c>
      <c r="T9" s="134"/>
      <c r="U9" s="134"/>
      <c r="V9" s="134"/>
      <c r="W9" s="119"/>
      <c r="X9" s="230"/>
      <c r="Y9" s="231"/>
      <c r="Z9" s="119"/>
      <c r="AA9" s="119"/>
      <c r="AB9" s="158" t="s">
        <v>737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648" t="s">
        <v>344</v>
      </c>
      <c r="B10" s="649"/>
      <c r="C10" s="650" t="s">
        <v>4</v>
      </c>
      <c r="D10" s="649"/>
      <c r="E10" s="232" t="s">
        <v>115</v>
      </c>
      <c r="F10" s="159" t="s">
        <v>345</v>
      </c>
      <c r="G10" s="160" t="s">
        <v>117</v>
      </c>
      <c r="H10" s="134"/>
      <c r="I10" s="134"/>
      <c r="J10" s="648" t="s">
        <v>344</v>
      </c>
      <c r="K10" s="649"/>
      <c r="L10" s="650" t="s">
        <v>4</v>
      </c>
      <c r="M10" s="649"/>
      <c r="N10" s="232" t="s">
        <v>115</v>
      </c>
      <c r="O10" s="159" t="s">
        <v>345</v>
      </c>
      <c r="P10" s="160" t="s">
        <v>117</v>
      </c>
      <c r="Q10" s="134"/>
      <c r="R10" s="134"/>
      <c r="S10" s="701" t="s">
        <v>344</v>
      </c>
      <c r="T10" s="678"/>
      <c r="U10" s="677" t="s">
        <v>4</v>
      </c>
      <c r="V10" s="678"/>
      <c r="W10" s="233" t="s">
        <v>115</v>
      </c>
      <c r="X10" s="162" t="s">
        <v>345</v>
      </c>
      <c r="Y10" s="163" t="s">
        <v>117</v>
      </c>
      <c r="Z10" s="134"/>
      <c r="AA10" s="134"/>
      <c r="AB10" s="701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134"/>
      <c r="AJ10" s="134"/>
      <c r="AK10" s="97"/>
      <c r="AL10" s="119"/>
    </row>
    <row r="11" spans="1:38" ht="15.75" customHeight="1">
      <c r="A11" s="651" t="s">
        <v>738</v>
      </c>
      <c r="B11" s="652"/>
      <c r="C11" s="659">
        <v>43020</v>
      </c>
      <c r="D11" s="774"/>
      <c r="E11" s="324" t="s">
        <v>1764</v>
      </c>
      <c r="F11" s="241">
        <v>3215</v>
      </c>
      <c r="G11" s="170"/>
      <c r="H11" s="134" t="s">
        <v>739</v>
      </c>
      <c r="I11" s="134"/>
      <c r="J11" s="651" t="s">
        <v>740</v>
      </c>
      <c r="K11" s="652"/>
      <c r="L11" s="657">
        <v>43250</v>
      </c>
      <c r="M11" s="792"/>
      <c r="N11" s="324" t="s">
        <v>741</v>
      </c>
      <c r="O11" s="241">
        <v>1915</v>
      </c>
      <c r="P11" s="235"/>
      <c r="Q11" s="134" t="s">
        <v>742</v>
      </c>
      <c r="R11" s="134"/>
      <c r="S11" s="672" t="s">
        <v>740</v>
      </c>
      <c r="T11" s="652"/>
      <c r="U11" s="657">
        <v>17040</v>
      </c>
      <c r="V11" s="792"/>
      <c r="W11" s="324" t="s">
        <v>743</v>
      </c>
      <c r="X11" s="241">
        <v>205</v>
      </c>
      <c r="Y11" s="236"/>
      <c r="Z11" s="196" t="s">
        <v>744</v>
      </c>
      <c r="AA11" s="134"/>
      <c r="AB11" s="672" t="s">
        <v>745</v>
      </c>
      <c r="AC11" s="652"/>
      <c r="AD11" s="657">
        <v>17060</v>
      </c>
      <c r="AE11" s="658"/>
      <c r="AF11" s="493" t="s">
        <v>746</v>
      </c>
      <c r="AG11" s="241">
        <v>55</v>
      </c>
      <c r="AH11" s="236"/>
      <c r="AI11" s="134" t="s">
        <v>747</v>
      </c>
      <c r="AJ11" s="134"/>
      <c r="AK11" s="97"/>
    </row>
    <row r="12" spans="1:38" ht="15.75" customHeight="1">
      <c r="A12" s="653"/>
      <c r="B12" s="654"/>
      <c r="C12" s="707">
        <v>43030</v>
      </c>
      <c r="D12" s="817"/>
      <c r="E12" s="474" t="s">
        <v>748</v>
      </c>
      <c r="F12" s="711" t="s">
        <v>1770</v>
      </c>
      <c r="G12" s="832"/>
      <c r="H12" s="134" t="s">
        <v>749</v>
      </c>
      <c r="I12" s="134"/>
      <c r="J12" s="653"/>
      <c r="K12" s="654"/>
      <c r="L12" s="659">
        <v>43260</v>
      </c>
      <c r="M12" s="774"/>
      <c r="N12" s="178" t="s">
        <v>750</v>
      </c>
      <c r="O12" s="234">
        <v>1285</v>
      </c>
      <c r="P12" s="237"/>
      <c r="Q12" s="134" t="s">
        <v>751</v>
      </c>
      <c r="R12" s="134"/>
      <c r="S12" s="673"/>
      <c r="T12" s="654"/>
      <c r="U12" s="683">
        <v>17050</v>
      </c>
      <c r="V12" s="848"/>
      <c r="W12" s="327" t="s">
        <v>752</v>
      </c>
      <c r="X12" s="125">
        <v>130</v>
      </c>
      <c r="Y12" s="168"/>
      <c r="Z12" s="134" t="s">
        <v>753</v>
      </c>
      <c r="AA12" s="134"/>
      <c r="AB12" s="673"/>
      <c r="AC12" s="654"/>
      <c r="AD12" s="659">
        <v>17070</v>
      </c>
      <c r="AE12" s="660"/>
      <c r="AF12" s="128" t="s">
        <v>754</v>
      </c>
      <c r="AG12" s="133">
        <v>75</v>
      </c>
      <c r="AH12" s="169"/>
      <c r="AI12" s="134" t="s">
        <v>755</v>
      </c>
      <c r="AJ12" s="134"/>
      <c r="AK12" s="97"/>
      <c r="AL12" s="134"/>
    </row>
    <row r="13" spans="1:38" ht="15.75" customHeight="1">
      <c r="A13" s="653"/>
      <c r="B13" s="654"/>
      <c r="C13" s="659">
        <v>43050</v>
      </c>
      <c r="D13" s="774"/>
      <c r="E13" s="178" t="s">
        <v>146</v>
      </c>
      <c r="F13" s="197">
        <v>3330</v>
      </c>
      <c r="G13" s="170"/>
      <c r="H13" s="134" t="s">
        <v>756</v>
      </c>
      <c r="I13" s="134"/>
      <c r="J13" s="653"/>
      <c r="K13" s="654"/>
      <c r="L13" s="659">
        <v>43270</v>
      </c>
      <c r="M13" s="774"/>
      <c r="N13" s="178" t="s">
        <v>757</v>
      </c>
      <c r="O13" s="234">
        <v>1925</v>
      </c>
      <c r="P13" s="238"/>
      <c r="Q13" s="134" t="s">
        <v>758</v>
      </c>
      <c r="R13" s="134"/>
      <c r="S13" s="819" t="s">
        <v>759</v>
      </c>
      <c r="T13" s="820"/>
      <c r="U13" s="689">
        <v>17030</v>
      </c>
      <c r="V13" s="705"/>
      <c r="W13" s="328" t="s">
        <v>760</v>
      </c>
      <c r="X13" s="239">
        <v>410</v>
      </c>
      <c r="Y13" s="240"/>
      <c r="Z13" s="196" t="s">
        <v>761</v>
      </c>
      <c r="AA13" s="134"/>
      <c r="AB13" s="673"/>
      <c r="AC13" s="654"/>
      <c r="AD13" s="659">
        <v>17090</v>
      </c>
      <c r="AE13" s="777"/>
      <c r="AF13" s="128" t="s">
        <v>762</v>
      </c>
      <c r="AG13" s="133">
        <v>845</v>
      </c>
      <c r="AH13" s="169"/>
      <c r="AI13" s="134" t="s">
        <v>763</v>
      </c>
      <c r="AJ13" s="134"/>
      <c r="AK13" s="97"/>
    </row>
    <row r="14" spans="1:38" ht="15.75" customHeight="1">
      <c r="A14" s="653"/>
      <c r="B14" s="654"/>
      <c r="C14" s="659">
        <v>43060</v>
      </c>
      <c r="D14" s="774"/>
      <c r="E14" s="178" t="s">
        <v>764</v>
      </c>
      <c r="F14" s="234">
        <v>2605</v>
      </c>
      <c r="G14" s="170"/>
      <c r="H14" s="134" t="s">
        <v>765</v>
      </c>
      <c r="I14" s="134"/>
      <c r="J14" s="653"/>
      <c r="K14" s="654"/>
      <c r="L14" s="659">
        <v>43450</v>
      </c>
      <c r="M14" s="774"/>
      <c r="N14" s="178" t="s">
        <v>766</v>
      </c>
      <c r="O14" s="241">
        <v>1135</v>
      </c>
      <c r="P14" s="170"/>
      <c r="Q14" s="134" t="s">
        <v>767</v>
      </c>
      <c r="R14" s="134"/>
      <c r="AA14" s="134"/>
      <c r="AB14" s="766" t="s">
        <v>768</v>
      </c>
      <c r="AC14" s="767"/>
      <c r="AD14" s="659">
        <v>17100</v>
      </c>
      <c r="AE14" s="777"/>
      <c r="AF14" s="128" t="s">
        <v>769</v>
      </c>
      <c r="AG14" s="133">
        <v>655</v>
      </c>
      <c r="AH14" s="169"/>
      <c r="AI14" s="134" t="s">
        <v>770</v>
      </c>
      <c r="AJ14" s="134"/>
      <c r="AK14" s="97"/>
    </row>
    <row r="15" spans="1:38" ht="15.75" customHeight="1">
      <c r="A15" s="653"/>
      <c r="B15" s="654"/>
      <c r="C15" s="659">
        <v>43070</v>
      </c>
      <c r="D15" s="774"/>
      <c r="E15" s="178" t="s">
        <v>771</v>
      </c>
      <c r="F15" s="234">
        <v>1315</v>
      </c>
      <c r="G15" s="170"/>
      <c r="H15" s="134" t="s">
        <v>772</v>
      </c>
      <c r="I15" s="134"/>
      <c r="J15" s="653"/>
      <c r="K15" s="654"/>
      <c r="L15" s="659">
        <v>43460</v>
      </c>
      <c r="M15" s="774"/>
      <c r="N15" s="178" t="s">
        <v>773</v>
      </c>
      <c r="O15" s="234">
        <v>360</v>
      </c>
      <c r="P15" s="237"/>
      <c r="Q15" s="134" t="s">
        <v>774</v>
      </c>
      <c r="R15" s="134"/>
      <c r="S15" s="158" t="s">
        <v>775</v>
      </c>
      <c r="T15" s="119"/>
      <c r="U15" s="119"/>
      <c r="V15" s="119"/>
      <c r="W15" s="119"/>
      <c r="X15" s="194"/>
      <c r="Y15" s="158"/>
      <c r="Z15" s="196"/>
      <c r="AA15" s="134"/>
      <c r="AB15" s="673"/>
      <c r="AC15" s="654"/>
      <c r="AD15" s="659">
        <v>17101</v>
      </c>
      <c r="AE15" s="777"/>
      <c r="AF15" s="198" t="s">
        <v>776</v>
      </c>
      <c r="AG15" s="133">
        <v>85</v>
      </c>
      <c r="AH15" s="169"/>
      <c r="AI15" s="134" t="s">
        <v>777</v>
      </c>
      <c r="AJ15" s="134"/>
      <c r="AK15" s="97"/>
    </row>
    <row r="16" spans="1:38" ht="15.75" customHeight="1">
      <c r="A16" s="653"/>
      <c r="B16" s="654"/>
      <c r="C16" s="666">
        <v>43080</v>
      </c>
      <c r="D16" s="669"/>
      <c r="E16" s="242" t="s">
        <v>778</v>
      </c>
      <c r="F16" s="793" t="s">
        <v>779</v>
      </c>
      <c r="G16" s="826"/>
      <c r="H16" s="134"/>
      <c r="I16" s="134"/>
      <c r="J16" s="653"/>
      <c r="K16" s="654"/>
      <c r="L16" s="659">
        <v>43470</v>
      </c>
      <c r="M16" s="774"/>
      <c r="N16" s="178" t="s">
        <v>780</v>
      </c>
      <c r="O16" s="234">
        <v>195</v>
      </c>
      <c r="P16" s="237"/>
      <c r="Q16" s="134" t="s">
        <v>781</v>
      </c>
      <c r="R16" s="134"/>
      <c r="S16" s="701" t="s">
        <v>344</v>
      </c>
      <c r="T16" s="678"/>
      <c r="U16" s="677" t="s">
        <v>4</v>
      </c>
      <c r="V16" s="678"/>
      <c r="W16" s="161" t="s">
        <v>115</v>
      </c>
      <c r="X16" s="164" t="s">
        <v>345</v>
      </c>
      <c r="Y16" s="165" t="s">
        <v>117</v>
      </c>
      <c r="Z16" s="196"/>
      <c r="AA16" s="134"/>
      <c r="AB16" s="673"/>
      <c r="AC16" s="654"/>
      <c r="AD16" s="659">
        <v>17102</v>
      </c>
      <c r="AE16" s="777"/>
      <c r="AF16" s="198" t="s">
        <v>782</v>
      </c>
      <c r="AG16" s="133">
        <v>30</v>
      </c>
      <c r="AH16" s="169"/>
      <c r="AI16" s="134" t="s">
        <v>783</v>
      </c>
      <c r="AJ16" s="134"/>
      <c r="AK16" s="97"/>
    </row>
    <row r="17" spans="1:38" ht="15.75" customHeight="1">
      <c r="A17" s="653"/>
      <c r="B17" s="654"/>
      <c r="C17" s="659">
        <v>43100</v>
      </c>
      <c r="D17" s="562"/>
      <c r="E17" s="178" t="s">
        <v>784</v>
      </c>
      <c r="F17" s="234">
        <v>2210</v>
      </c>
      <c r="G17" s="170"/>
      <c r="H17" s="134" t="s">
        <v>785</v>
      </c>
      <c r="I17" s="134"/>
      <c r="J17" s="653"/>
      <c r="K17" s="654"/>
      <c r="L17" s="666">
        <v>43480</v>
      </c>
      <c r="M17" s="669"/>
      <c r="N17" s="242" t="s">
        <v>786</v>
      </c>
      <c r="O17" s="825" t="s">
        <v>787</v>
      </c>
      <c r="P17" s="826"/>
      <c r="Q17" s="134"/>
      <c r="R17" s="134"/>
      <c r="S17" s="672" t="s">
        <v>788</v>
      </c>
      <c r="T17" s="652"/>
      <c r="U17" s="657">
        <v>17390</v>
      </c>
      <c r="V17" s="658"/>
      <c r="W17" s="124" t="s">
        <v>789</v>
      </c>
      <c r="X17" s="241">
        <v>1990</v>
      </c>
      <c r="Y17" s="236"/>
      <c r="Z17" s="196" t="s">
        <v>790</v>
      </c>
      <c r="AA17" s="134"/>
      <c r="AB17" s="674"/>
      <c r="AC17" s="675"/>
      <c r="AD17" s="659">
        <v>17110</v>
      </c>
      <c r="AE17" s="777"/>
      <c r="AF17" s="128" t="s">
        <v>791</v>
      </c>
      <c r="AG17" s="133">
        <v>100</v>
      </c>
      <c r="AH17" s="169"/>
      <c r="AI17" s="134" t="s">
        <v>792</v>
      </c>
      <c r="AJ17" s="134"/>
      <c r="AK17" s="97"/>
    </row>
    <row r="18" spans="1:38" ht="15.75" customHeight="1" thickBot="1">
      <c r="A18" s="653"/>
      <c r="B18" s="654"/>
      <c r="C18" s="659">
        <v>43110</v>
      </c>
      <c r="D18" s="562"/>
      <c r="E18" s="178" t="s">
        <v>793</v>
      </c>
      <c r="F18" s="234">
        <v>1440</v>
      </c>
      <c r="G18" s="170"/>
      <c r="H18" s="134" t="s">
        <v>794</v>
      </c>
      <c r="I18" s="134"/>
      <c r="J18" s="827" t="s">
        <v>759</v>
      </c>
      <c r="K18" s="820"/>
      <c r="L18" s="828">
        <v>43350</v>
      </c>
      <c r="M18" s="829"/>
      <c r="N18" s="184" t="s">
        <v>795</v>
      </c>
      <c r="O18" s="172">
        <v>2560</v>
      </c>
      <c r="P18" s="237"/>
      <c r="Q18" s="134" t="s">
        <v>796</v>
      </c>
      <c r="R18" s="134"/>
      <c r="S18" s="673"/>
      <c r="T18" s="654"/>
      <c r="U18" s="707">
        <v>17430</v>
      </c>
      <c r="V18" s="818"/>
      <c r="W18" s="382" t="s">
        <v>797</v>
      </c>
      <c r="X18" s="830" t="s">
        <v>798</v>
      </c>
      <c r="Y18" s="831"/>
      <c r="Z18" s="196" t="s">
        <v>799</v>
      </c>
      <c r="AA18" s="134"/>
      <c r="AB18" s="766" t="s">
        <v>800</v>
      </c>
      <c r="AC18" s="767"/>
      <c r="AD18" s="659">
        <v>17120</v>
      </c>
      <c r="AE18" s="777"/>
      <c r="AF18" s="128" t="s">
        <v>801</v>
      </c>
      <c r="AG18" s="133">
        <v>830</v>
      </c>
      <c r="AH18" s="169"/>
      <c r="AI18" s="134" t="s">
        <v>802</v>
      </c>
      <c r="AJ18" s="134"/>
      <c r="AK18" s="97"/>
    </row>
    <row r="19" spans="1:38" ht="15.75" customHeight="1" thickTop="1" thickBot="1">
      <c r="A19" s="653"/>
      <c r="B19" s="654"/>
      <c r="C19" s="659">
        <v>43120</v>
      </c>
      <c r="D19" s="562"/>
      <c r="E19" s="178" t="s">
        <v>803</v>
      </c>
      <c r="F19" s="241">
        <v>2515</v>
      </c>
      <c r="G19" s="166"/>
      <c r="H19" s="134" t="s">
        <v>804</v>
      </c>
      <c r="I19" s="134"/>
      <c r="J19" s="244" t="s">
        <v>805</v>
      </c>
      <c r="K19" s="245"/>
      <c r="L19" s="245"/>
      <c r="M19" s="245"/>
      <c r="N19" s="246"/>
      <c r="O19" s="247">
        <f>SUM(F11:F30,O11:O18)</f>
        <v>53990</v>
      </c>
      <c r="P19" s="248"/>
      <c r="Q19" s="134"/>
      <c r="R19" s="134"/>
      <c r="S19" s="673"/>
      <c r="T19" s="654"/>
      <c r="U19" s="659">
        <v>17370</v>
      </c>
      <c r="V19" s="660"/>
      <c r="W19" s="128" t="s">
        <v>806</v>
      </c>
      <c r="X19" s="125">
        <v>440</v>
      </c>
      <c r="Y19" s="169"/>
      <c r="Z19" s="196" t="s">
        <v>807</v>
      </c>
      <c r="AA19" s="134"/>
      <c r="AB19" s="673"/>
      <c r="AC19" s="654"/>
      <c r="AD19" s="659">
        <v>17125</v>
      </c>
      <c r="AE19" s="777"/>
      <c r="AF19" s="198" t="s">
        <v>808</v>
      </c>
      <c r="AG19" s="133">
        <v>20</v>
      </c>
      <c r="AH19" s="169"/>
      <c r="AI19" s="134" t="s">
        <v>809</v>
      </c>
      <c r="AJ19" s="134"/>
      <c r="AK19" s="97"/>
    </row>
    <row r="20" spans="1:38" ht="15.75" customHeight="1" thickTop="1" thickBot="1">
      <c r="A20" s="653"/>
      <c r="B20" s="654"/>
      <c r="C20" s="659">
        <v>43130</v>
      </c>
      <c r="D20" s="562"/>
      <c r="E20" s="178" t="s">
        <v>810</v>
      </c>
      <c r="F20" s="241">
        <v>2420</v>
      </c>
      <c r="G20" s="166"/>
      <c r="H20" s="134" t="s">
        <v>811</v>
      </c>
      <c r="I20" s="134"/>
      <c r="J20" s="179" t="s">
        <v>812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73"/>
      <c r="T20" s="654"/>
      <c r="U20" s="659">
        <v>17380</v>
      </c>
      <c r="V20" s="660"/>
      <c r="W20" s="128" t="s">
        <v>813</v>
      </c>
      <c r="X20" s="133">
        <v>230</v>
      </c>
      <c r="Y20" s="169"/>
      <c r="Z20" s="196" t="s">
        <v>814</v>
      </c>
      <c r="AA20" s="134"/>
      <c r="AB20" s="673"/>
      <c r="AC20" s="654"/>
      <c r="AD20" s="707">
        <v>17150</v>
      </c>
      <c r="AE20" s="837"/>
      <c r="AF20" s="382" t="s">
        <v>815</v>
      </c>
      <c r="AG20" s="825" t="s">
        <v>816</v>
      </c>
      <c r="AH20" s="794"/>
      <c r="AI20" s="134" t="s">
        <v>817</v>
      </c>
      <c r="AJ20" s="134"/>
      <c r="AK20" s="97"/>
    </row>
    <row r="21" spans="1:38" ht="15.75" customHeight="1" thickTop="1">
      <c r="A21" s="653"/>
      <c r="B21" s="654"/>
      <c r="C21" s="659">
        <v>43140</v>
      </c>
      <c r="D21" s="562"/>
      <c r="E21" s="178" t="s">
        <v>818</v>
      </c>
      <c r="F21" s="234">
        <v>2395</v>
      </c>
      <c r="G21" s="170"/>
      <c r="H21" s="134" t="s">
        <v>819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66" t="s">
        <v>820</v>
      </c>
      <c r="T21" s="767"/>
      <c r="U21" s="659">
        <v>17330</v>
      </c>
      <c r="V21" s="660"/>
      <c r="W21" s="128" t="s">
        <v>821</v>
      </c>
      <c r="X21" s="133">
        <v>670</v>
      </c>
      <c r="Y21" s="169"/>
      <c r="Z21" s="196" t="s">
        <v>822</v>
      </c>
      <c r="AA21" s="134"/>
      <c r="AB21" s="766" t="s">
        <v>823</v>
      </c>
      <c r="AC21" s="767"/>
      <c r="AD21" s="659">
        <v>17160</v>
      </c>
      <c r="AE21" s="777"/>
      <c r="AF21" s="379" t="s">
        <v>824</v>
      </c>
      <c r="AG21" s="133">
        <v>55</v>
      </c>
      <c r="AH21" s="169"/>
      <c r="AI21" s="134" t="s">
        <v>825</v>
      </c>
      <c r="AJ21" s="134"/>
      <c r="AK21" s="97"/>
    </row>
    <row r="22" spans="1:38" ht="15.75" customHeight="1">
      <c r="A22" s="653"/>
      <c r="B22" s="654"/>
      <c r="C22" s="659">
        <v>43150</v>
      </c>
      <c r="D22" s="562"/>
      <c r="E22" s="178" t="s">
        <v>826</v>
      </c>
      <c r="F22" s="234">
        <v>2345</v>
      </c>
      <c r="G22" s="170"/>
      <c r="H22" s="134" t="s">
        <v>827</v>
      </c>
      <c r="I22" s="134"/>
      <c r="J22" s="158" t="s">
        <v>736</v>
      </c>
      <c r="K22" s="134"/>
      <c r="L22" s="134"/>
      <c r="M22" s="134"/>
      <c r="N22" s="119"/>
      <c r="O22" s="230"/>
      <c r="P22" s="249"/>
      <c r="Q22" s="134"/>
      <c r="R22" s="134"/>
      <c r="S22" s="686"/>
      <c r="T22" s="687"/>
      <c r="U22" s="846">
        <v>57160</v>
      </c>
      <c r="V22" s="847"/>
      <c r="W22" s="476" t="s">
        <v>1683</v>
      </c>
      <c r="X22" s="842" t="s">
        <v>1756</v>
      </c>
      <c r="Y22" s="843"/>
      <c r="AA22" s="134"/>
      <c r="AB22" s="673"/>
      <c r="AC22" s="654"/>
      <c r="AD22" s="659">
        <v>17180</v>
      </c>
      <c r="AE22" s="777"/>
      <c r="AF22" s="381" t="s">
        <v>828</v>
      </c>
      <c r="AG22" s="133">
        <v>960</v>
      </c>
      <c r="AH22" s="169"/>
      <c r="AI22" s="134" t="s">
        <v>829</v>
      </c>
      <c r="AJ22" s="134"/>
      <c r="AK22" s="97"/>
    </row>
    <row r="23" spans="1:38" ht="15.75" customHeight="1">
      <c r="A23" s="653"/>
      <c r="B23" s="654"/>
      <c r="C23" s="659">
        <v>43160</v>
      </c>
      <c r="D23" s="562"/>
      <c r="E23" s="178" t="s">
        <v>830</v>
      </c>
      <c r="F23" s="234">
        <v>1950</v>
      </c>
      <c r="G23" s="170"/>
      <c r="H23" s="134" t="s">
        <v>831</v>
      </c>
      <c r="I23" s="134"/>
      <c r="J23" s="701" t="s">
        <v>344</v>
      </c>
      <c r="K23" s="678"/>
      <c r="L23" s="677" t="s">
        <v>4</v>
      </c>
      <c r="M23" s="678"/>
      <c r="N23" s="161" t="s">
        <v>115</v>
      </c>
      <c r="O23" s="162" t="s">
        <v>345</v>
      </c>
      <c r="P23" s="250" t="s">
        <v>117</v>
      </c>
      <c r="Q23" s="134"/>
      <c r="R23" s="134"/>
      <c r="AA23" s="134"/>
      <c r="AB23" s="673"/>
      <c r="AC23" s="654"/>
      <c r="AD23" s="707">
        <v>17190</v>
      </c>
      <c r="AE23" s="837"/>
      <c r="AF23" s="382" t="s">
        <v>832</v>
      </c>
      <c r="AG23" s="825" t="s">
        <v>833</v>
      </c>
      <c r="AH23" s="794"/>
      <c r="AI23" s="134" t="s">
        <v>834</v>
      </c>
      <c r="AJ23" s="383"/>
      <c r="AK23" s="97"/>
    </row>
    <row r="24" spans="1:38" ht="15.75" customHeight="1">
      <c r="A24" s="653"/>
      <c r="B24" s="654"/>
      <c r="C24" s="659">
        <v>43170</v>
      </c>
      <c r="D24" s="562"/>
      <c r="E24" s="178" t="s">
        <v>835</v>
      </c>
      <c r="F24" s="234">
        <v>2140</v>
      </c>
      <c r="G24" s="170"/>
      <c r="H24" s="134" t="s">
        <v>836</v>
      </c>
      <c r="I24" s="134"/>
      <c r="J24" s="672" t="s">
        <v>837</v>
      </c>
      <c r="K24" s="652"/>
      <c r="L24" s="657">
        <v>17010</v>
      </c>
      <c r="M24" s="792"/>
      <c r="N24" s="326" t="s">
        <v>838</v>
      </c>
      <c r="O24" s="241">
        <v>100</v>
      </c>
      <c r="P24" s="251"/>
      <c r="Q24" s="134" t="s">
        <v>839</v>
      </c>
      <c r="R24" s="134"/>
      <c r="AA24" s="134"/>
      <c r="AB24" s="673"/>
      <c r="AC24" s="654"/>
      <c r="AD24" s="707">
        <v>17200</v>
      </c>
      <c r="AE24" s="837"/>
      <c r="AF24" s="382" t="s">
        <v>840</v>
      </c>
      <c r="AG24" s="844" t="s">
        <v>1740</v>
      </c>
      <c r="AH24" s="845"/>
      <c r="AI24" s="134" t="s">
        <v>841</v>
      </c>
      <c r="AJ24" s="134"/>
      <c r="AK24" s="97"/>
    </row>
    <row r="25" spans="1:38" ht="15.75" customHeight="1">
      <c r="A25" s="653"/>
      <c r="B25" s="654"/>
      <c r="C25" s="659">
        <v>43180</v>
      </c>
      <c r="D25" s="562"/>
      <c r="E25" s="178" t="s">
        <v>842</v>
      </c>
      <c r="F25" s="234">
        <v>6070</v>
      </c>
      <c r="G25" s="170"/>
      <c r="H25" s="134" t="s">
        <v>843</v>
      </c>
      <c r="I25" s="134"/>
      <c r="J25" s="673"/>
      <c r="K25" s="654"/>
      <c r="L25" s="659">
        <v>17340</v>
      </c>
      <c r="M25" s="660"/>
      <c r="N25" s="128" t="s">
        <v>844</v>
      </c>
      <c r="O25" s="133">
        <v>755</v>
      </c>
      <c r="P25" s="169"/>
      <c r="Q25" s="134" t="s">
        <v>845</v>
      </c>
      <c r="R25" s="134"/>
      <c r="Z25" s="202"/>
      <c r="AA25" s="134"/>
      <c r="AB25" s="673"/>
      <c r="AC25" s="654"/>
      <c r="AD25" s="659">
        <v>17210</v>
      </c>
      <c r="AE25" s="777"/>
      <c r="AF25" s="198" t="s">
        <v>846</v>
      </c>
      <c r="AG25" s="133">
        <v>85</v>
      </c>
      <c r="AH25" s="169"/>
      <c r="AI25" s="134" t="s">
        <v>847</v>
      </c>
      <c r="AJ25" s="134"/>
      <c r="AK25" s="97"/>
    </row>
    <row r="26" spans="1:38" ht="15.75" customHeight="1">
      <c r="A26" s="653"/>
      <c r="B26" s="654"/>
      <c r="C26" s="659">
        <v>43190</v>
      </c>
      <c r="D26" s="562"/>
      <c r="E26" s="178" t="s">
        <v>848</v>
      </c>
      <c r="F26" s="234">
        <v>3410</v>
      </c>
      <c r="G26" s="170"/>
      <c r="H26" s="134" t="s">
        <v>849</v>
      </c>
      <c r="I26" s="131"/>
      <c r="J26" s="673"/>
      <c r="K26" s="654"/>
      <c r="L26" s="659">
        <v>17350</v>
      </c>
      <c r="M26" s="660"/>
      <c r="N26" s="128" t="s">
        <v>850</v>
      </c>
      <c r="O26" s="133">
        <v>95</v>
      </c>
      <c r="P26" s="169"/>
      <c r="Q26" s="134" t="s">
        <v>851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73"/>
      <c r="AC26" s="654"/>
      <c r="AD26" s="840">
        <v>17220</v>
      </c>
      <c r="AE26" s="841"/>
      <c r="AF26" s="449" t="s">
        <v>852</v>
      </c>
      <c r="AG26" s="825" t="s">
        <v>833</v>
      </c>
      <c r="AH26" s="794"/>
      <c r="AI26" s="134" t="s">
        <v>853</v>
      </c>
      <c r="AJ26" s="134"/>
      <c r="AK26" s="134"/>
    </row>
    <row r="27" spans="1:38" ht="15.75" customHeight="1">
      <c r="A27" s="653"/>
      <c r="B27" s="654"/>
      <c r="C27" s="659">
        <v>43200</v>
      </c>
      <c r="D27" s="562"/>
      <c r="E27" s="178" t="s">
        <v>854</v>
      </c>
      <c r="F27" s="234">
        <v>770</v>
      </c>
      <c r="G27" s="170"/>
      <c r="H27" s="134" t="s">
        <v>855</v>
      </c>
      <c r="I27" s="131"/>
      <c r="J27" s="673"/>
      <c r="K27" s="654"/>
      <c r="L27" s="666">
        <v>17360</v>
      </c>
      <c r="M27" s="667"/>
      <c r="N27" s="185" t="s">
        <v>856</v>
      </c>
      <c r="O27" s="793" t="s">
        <v>1704</v>
      </c>
      <c r="P27" s="794"/>
      <c r="Q27" s="134" t="s">
        <v>857</v>
      </c>
      <c r="R27" s="134"/>
      <c r="AA27" s="134"/>
      <c r="AB27" s="686"/>
      <c r="AC27" s="687"/>
      <c r="AD27" s="804">
        <v>17230</v>
      </c>
      <c r="AE27" s="839"/>
      <c r="AF27" s="252" t="s">
        <v>858</v>
      </c>
      <c r="AG27" s="793" t="s">
        <v>859</v>
      </c>
      <c r="AH27" s="794"/>
      <c r="AI27" s="134"/>
      <c r="AJ27" s="134"/>
      <c r="AK27" s="134"/>
    </row>
    <row r="28" spans="1:38" ht="15.75" customHeight="1">
      <c r="A28" s="653"/>
      <c r="B28" s="654"/>
      <c r="C28" s="659">
        <v>43300</v>
      </c>
      <c r="D28" s="562"/>
      <c r="E28" s="178" t="s">
        <v>860</v>
      </c>
      <c r="F28" s="234">
        <v>1315</v>
      </c>
      <c r="G28" s="170"/>
      <c r="H28" s="134" t="s">
        <v>861</v>
      </c>
      <c r="I28" s="131"/>
      <c r="J28" s="673"/>
      <c r="K28" s="654"/>
      <c r="L28" s="659">
        <v>17320</v>
      </c>
      <c r="M28" s="660"/>
      <c r="N28" s="128" t="s">
        <v>862</v>
      </c>
      <c r="O28" s="133">
        <v>190</v>
      </c>
      <c r="P28" s="169"/>
      <c r="Q28" s="134" t="s">
        <v>863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653"/>
      <c r="B29" s="654"/>
      <c r="C29" s="659">
        <v>43400</v>
      </c>
      <c r="D29" s="562"/>
      <c r="E29" s="178" t="s">
        <v>864</v>
      </c>
      <c r="F29" s="234">
        <v>4355</v>
      </c>
      <c r="G29" s="170"/>
      <c r="H29" s="134" t="s">
        <v>865</v>
      </c>
      <c r="I29" s="131"/>
      <c r="J29" s="673"/>
      <c r="K29" s="654"/>
      <c r="L29" s="659">
        <v>17280</v>
      </c>
      <c r="M29" s="660"/>
      <c r="N29" s="128" t="s">
        <v>866</v>
      </c>
      <c r="O29" s="133">
        <v>440</v>
      </c>
      <c r="P29" s="169"/>
      <c r="Q29" s="134" t="s">
        <v>867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655"/>
      <c r="B30" s="656"/>
      <c r="C30" s="663">
        <v>43500</v>
      </c>
      <c r="D30" s="833"/>
      <c r="E30" s="325" t="s">
        <v>868</v>
      </c>
      <c r="F30" s="253">
        <v>815</v>
      </c>
      <c r="G30" s="254"/>
      <c r="H30" s="134" t="s">
        <v>869</v>
      </c>
      <c r="I30" s="131"/>
      <c r="J30" s="673"/>
      <c r="K30" s="654"/>
      <c r="L30" s="666">
        <v>17290</v>
      </c>
      <c r="M30" s="667"/>
      <c r="N30" s="185" t="s">
        <v>870</v>
      </c>
      <c r="O30" s="793" t="s">
        <v>871</v>
      </c>
      <c r="P30" s="794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73"/>
      <c r="K31" s="654"/>
      <c r="L31" s="659">
        <v>17300</v>
      </c>
      <c r="M31" s="660"/>
      <c r="N31" s="198" t="s">
        <v>872</v>
      </c>
      <c r="O31" s="133">
        <v>115</v>
      </c>
      <c r="P31" s="169"/>
      <c r="Q31" s="134" t="s">
        <v>873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73"/>
      <c r="K32" s="654"/>
      <c r="L32" s="659">
        <v>17240</v>
      </c>
      <c r="M32" s="777"/>
      <c r="N32" s="198" t="s">
        <v>874</v>
      </c>
      <c r="O32" s="133">
        <v>130</v>
      </c>
      <c r="P32" s="169"/>
      <c r="Q32" s="134" t="s">
        <v>875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73"/>
      <c r="K33" s="654"/>
      <c r="L33" s="659">
        <v>17250</v>
      </c>
      <c r="M33" s="777"/>
      <c r="N33" s="198" t="s">
        <v>876</v>
      </c>
      <c r="O33" s="133">
        <v>80</v>
      </c>
      <c r="P33" s="169"/>
      <c r="Q33" s="134" t="s">
        <v>877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73"/>
      <c r="K34" s="654"/>
      <c r="L34" s="666">
        <v>17260</v>
      </c>
      <c r="M34" s="787"/>
      <c r="N34" s="185" t="s">
        <v>878</v>
      </c>
      <c r="O34" s="793" t="s">
        <v>879</v>
      </c>
      <c r="P34" s="794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86"/>
      <c r="K35" s="687"/>
      <c r="L35" s="689">
        <v>17270</v>
      </c>
      <c r="M35" s="838"/>
      <c r="N35" s="171" t="s">
        <v>880</v>
      </c>
      <c r="O35" s="172">
        <v>300</v>
      </c>
      <c r="P35" s="173"/>
      <c r="Q35" s="134" t="s">
        <v>881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61" t="s">
        <v>1682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E43" s="97"/>
      <c r="AF43" s="408" t="s">
        <v>882</v>
      </c>
      <c r="AG43" s="409"/>
      <c r="AH43" s="413">
        <f>O19</f>
        <v>53990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0" t="s">
        <v>507</v>
      </c>
      <c r="AG44" s="418"/>
      <c r="AH44" s="414">
        <f>SUM(X11:X13,O24:O35,X17:X22,AG11:AG27)</f>
        <v>10075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97"/>
      <c r="AF45" s="191" t="s">
        <v>334</v>
      </c>
      <c r="AG45" s="192"/>
      <c r="AH45" s="217">
        <f>SUM(AH43:AH44)</f>
        <v>64065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duJZQp/FDIGweKnYNpgzibQBU2SsxmoLKq9XVG9efvauVt7AOiRVBtH4LU/64CjuPEPt7q5w5OVilXNM4WQeVw==" saltValue="G4z88Ymyo8aYqBzl7ZqCgg==" spinCount="100000" sheet="1" formatCells="0" autoFilter="0"/>
  <protectedRanges>
    <protectedRange sqref="AF36:AH36" name="範囲1"/>
    <protectedRange sqref="Y34" name="範囲1_1"/>
  </protectedRanges>
  <mergeCells count="139"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</mergeCells>
  <phoneticPr fontId="3"/>
  <dataValidations disablePrompts="1"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>
      <selection activeCell="B1" sqref="B1"/>
    </sheetView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6</v>
      </c>
      <c r="B2" s="629"/>
      <c r="C2" s="630" t="s">
        <v>883</v>
      </c>
      <c r="D2" s="631"/>
      <c r="E2" s="631"/>
      <c r="F2" s="631"/>
      <c r="G2" s="631"/>
      <c r="H2" s="153"/>
      <c r="I2" s="97"/>
      <c r="J2" s="632">
        <v>45748</v>
      </c>
      <c r="K2" s="632"/>
      <c r="L2" s="632"/>
      <c r="M2" s="63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907" t="str">
        <f>IF(OR(AF30="○",AF32="○"),"～","")</f>
        <v/>
      </c>
      <c r="B5" s="908"/>
      <c r="C5" s="909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5"/>
      <c r="M6" s="756"/>
      <c r="N6" s="756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SUM(O7)</f>
        <v>0</v>
      </c>
      <c r="H7" s="600"/>
      <c r="I7" s="600"/>
      <c r="J7" s="600"/>
      <c r="K7" s="601"/>
      <c r="L7" s="795"/>
      <c r="M7" s="906"/>
      <c r="N7" s="796"/>
      <c r="O7" s="797">
        <f>SUM(G11:G19,G27:G32,P11:P21,Y11:Y33,AH11:AH23)</f>
        <v>0</v>
      </c>
      <c r="P7" s="799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884</v>
      </c>
      <c r="B9" s="119"/>
      <c r="C9" s="119"/>
      <c r="D9" s="119"/>
      <c r="E9" s="119"/>
      <c r="F9" s="194"/>
      <c r="G9" s="158"/>
      <c r="H9" s="119"/>
      <c r="I9" s="119"/>
      <c r="J9" s="158" t="s">
        <v>885</v>
      </c>
      <c r="K9" s="158"/>
      <c r="L9" s="158"/>
      <c r="M9" s="158"/>
      <c r="N9" s="158"/>
      <c r="O9" s="119"/>
      <c r="P9" s="119"/>
      <c r="Q9" s="119"/>
      <c r="R9" s="119"/>
      <c r="S9" s="158" t="s">
        <v>886</v>
      </c>
      <c r="T9" s="119"/>
      <c r="U9" s="119"/>
      <c r="V9" s="119"/>
      <c r="W9" s="119"/>
      <c r="X9" s="194"/>
      <c r="Y9" s="158"/>
      <c r="Z9" s="119"/>
      <c r="AA9" s="119"/>
      <c r="AB9" s="158" t="s">
        <v>887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701" t="s">
        <v>344</v>
      </c>
      <c r="B10" s="678"/>
      <c r="C10" s="677" t="s">
        <v>4</v>
      </c>
      <c r="D10" s="678"/>
      <c r="E10" s="161" t="s">
        <v>115</v>
      </c>
      <c r="F10" s="164" t="s">
        <v>345</v>
      </c>
      <c r="G10" s="165" t="s">
        <v>117</v>
      </c>
      <c r="H10" s="134"/>
      <c r="I10" s="134"/>
      <c r="J10" s="701" t="s">
        <v>344</v>
      </c>
      <c r="K10" s="678"/>
      <c r="L10" s="677" t="s">
        <v>4</v>
      </c>
      <c r="M10" s="678"/>
      <c r="N10" s="161" t="s">
        <v>347</v>
      </c>
      <c r="O10" s="164" t="s">
        <v>345</v>
      </c>
      <c r="P10" s="165" t="s">
        <v>117</v>
      </c>
      <c r="Q10" s="134"/>
      <c r="R10" s="134"/>
      <c r="S10" s="701" t="s">
        <v>344</v>
      </c>
      <c r="T10" s="678"/>
      <c r="U10" s="677" t="s">
        <v>4</v>
      </c>
      <c r="V10" s="678"/>
      <c r="W10" s="233" t="s">
        <v>115</v>
      </c>
      <c r="X10" s="164" t="s">
        <v>345</v>
      </c>
      <c r="Y10" s="165" t="s">
        <v>117</v>
      </c>
      <c r="Z10" s="134"/>
      <c r="AA10" s="119"/>
      <c r="AB10" s="701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258"/>
      <c r="AJ10" s="134"/>
      <c r="AK10" s="119"/>
      <c r="AL10" s="119"/>
    </row>
    <row r="11" spans="1:39" ht="15.75" customHeight="1">
      <c r="A11" s="672" t="s">
        <v>888</v>
      </c>
      <c r="B11" s="652"/>
      <c r="C11" s="657">
        <v>14040</v>
      </c>
      <c r="D11" s="658"/>
      <c r="E11" s="128" t="s">
        <v>889</v>
      </c>
      <c r="F11" s="494">
        <v>1745</v>
      </c>
      <c r="G11" s="169"/>
      <c r="H11" s="196" t="s">
        <v>890</v>
      </c>
      <c r="I11" s="202"/>
      <c r="J11" s="672" t="s">
        <v>891</v>
      </c>
      <c r="K11" s="652"/>
      <c r="L11" s="657">
        <v>14160</v>
      </c>
      <c r="M11" s="658"/>
      <c r="N11" s="124" t="s">
        <v>892</v>
      </c>
      <c r="O11" s="494">
        <v>1930</v>
      </c>
      <c r="P11" s="236"/>
      <c r="Q11" s="196" t="s">
        <v>893</v>
      </c>
      <c r="R11" s="134"/>
      <c r="S11" s="362"/>
      <c r="T11" s="363"/>
      <c r="U11" s="912">
        <v>14110</v>
      </c>
      <c r="V11" s="913"/>
      <c r="W11" s="124" t="s">
        <v>894</v>
      </c>
      <c r="X11" s="494">
        <v>545</v>
      </c>
      <c r="Y11" s="236"/>
      <c r="Z11" s="259" t="s">
        <v>895</v>
      </c>
      <c r="AA11" s="260"/>
      <c r="AB11" s="672" t="s">
        <v>896</v>
      </c>
      <c r="AC11" s="652"/>
      <c r="AD11" s="904">
        <v>16410</v>
      </c>
      <c r="AE11" s="905"/>
      <c r="AF11" s="391" t="s">
        <v>897</v>
      </c>
      <c r="AG11" s="910" t="s">
        <v>898</v>
      </c>
      <c r="AH11" s="911"/>
      <c r="AI11" s="261" t="s">
        <v>899</v>
      </c>
      <c r="AJ11" s="134"/>
      <c r="AK11" s="119"/>
      <c r="AL11" s="183"/>
    </row>
    <row r="12" spans="1:39" ht="15.75" customHeight="1" thickBot="1">
      <c r="A12" s="673"/>
      <c r="B12" s="654"/>
      <c r="C12" s="659">
        <v>14050</v>
      </c>
      <c r="D12" s="660"/>
      <c r="E12" s="128" t="s">
        <v>900</v>
      </c>
      <c r="F12" s="125">
        <v>940</v>
      </c>
      <c r="G12" s="169"/>
      <c r="H12" s="196" t="s">
        <v>901</v>
      </c>
      <c r="I12" s="202"/>
      <c r="J12" s="766" t="s">
        <v>902</v>
      </c>
      <c r="K12" s="767"/>
      <c r="L12" s="659">
        <v>14150</v>
      </c>
      <c r="M12" s="665"/>
      <c r="N12" s="128" t="s">
        <v>903</v>
      </c>
      <c r="O12" s="197">
        <v>1455</v>
      </c>
      <c r="P12" s="169"/>
      <c r="Q12" s="196" t="s">
        <v>904</v>
      </c>
      <c r="R12" s="134"/>
      <c r="S12" s="343"/>
      <c r="T12" s="344"/>
      <c r="U12" s="683">
        <v>16010</v>
      </c>
      <c r="V12" s="914"/>
      <c r="W12" s="262" t="s">
        <v>905</v>
      </c>
      <c r="X12" s="195">
        <v>1540</v>
      </c>
      <c r="Y12" s="168"/>
      <c r="Z12" s="134" t="s">
        <v>906</v>
      </c>
      <c r="AA12" s="134"/>
      <c r="AB12" s="673"/>
      <c r="AC12" s="654"/>
      <c r="AD12" s="859">
        <v>16420</v>
      </c>
      <c r="AE12" s="860"/>
      <c r="AF12" s="128" t="s">
        <v>907</v>
      </c>
      <c r="AG12" s="195">
        <v>150</v>
      </c>
      <c r="AH12" s="169"/>
      <c r="AI12" s="261" t="s">
        <v>908</v>
      </c>
      <c r="AJ12" s="134"/>
      <c r="AK12" s="119"/>
      <c r="AL12" s="183"/>
    </row>
    <row r="13" spans="1:39" ht="15.75" customHeight="1" thickBot="1">
      <c r="A13" s="766" t="s">
        <v>909</v>
      </c>
      <c r="B13" s="767"/>
      <c r="C13" s="659">
        <v>14020</v>
      </c>
      <c r="D13" s="660"/>
      <c r="E13" s="128" t="s">
        <v>910</v>
      </c>
      <c r="F13" s="397">
        <v>250</v>
      </c>
      <c r="G13" s="169"/>
      <c r="H13" s="196" t="s">
        <v>911</v>
      </c>
      <c r="I13" s="202"/>
      <c r="J13" s="766" t="s">
        <v>912</v>
      </c>
      <c r="K13" s="767"/>
      <c r="L13" s="659">
        <v>14170</v>
      </c>
      <c r="M13" s="665"/>
      <c r="N13" s="128" t="s">
        <v>913</v>
      </c>
      <c r="O13" s="197">
        <v>3030</v>
      </c>
      <c r="P13" s="169"/>
      <c r="Q13" s="196" t="s">
        <v>914</v>
      </c>
      <c r="R13" s="134"/>
      <c r="S13" s="343"/>
      <c r="T13" s="344"/>
      <c r="U13" s="659">
        <v>16020</v>
      </c>
      <c r="V13" s="899"/>
      <c r="W13" s="263" t="s">
        <v>915</v>
      </c>
      <c r="X13" s="264">
        <v>4735</v>
      </c>
      <c r="Y13" s="169"/>
      <c r="Z13" s="134" t="s">
        <v>916</v>
      </c>
      <c r="AA13" s="134"/>
      <c r="AB13" s="673"/>
      <c r="AC13" s="654"/>
      <c r="AD13" s="666">
        <v>16430</v>
      </c>
      <c r="AE13" s="667"/>
      <c r="AF13" s="366" t="s">
        <v>917</v>
      </c>
      <c r="AG13" s="793" t="s">
        <v>898</v>
      </c>
      <c r="AH13" s="794"/>
      <c r="AI13" s="261"/>
      <c r="AJ13" s="134"/>
      <c r="AK13" s="119"/>
      <c r="AL13" s="183"/>
    </row>
    <row r="14" spans="1:39" ht="15.75" customHeight="1" thickBot="1">
      <c r="A14" s="673"/>
      <c r="B14" s="654"/>
      <c r="C14" s="707">
        <v>14021</v>
      </c>
      <c r="D14" s="818"/>
      <c r="E14" s="382" t="s">
        <v>918</v>
      </c>
      <c r="F14" s="793" t="s">
        <v>929</v>
      </c>
      <c r="G14" s="794"/>
      <c r="H14" s="196" t="s">
        <v>919</v>
      </c>
      <c r="I14" s="202"/>
      <c r="J14" s="766" t="s">
        <v>920</v>
      </c>
      <c r="K14" s="767"/>
      <c r="L14" s="666">
        <v>14190</v>
      </c>
      <c r="M14" s="667"/>
      <c r="N14" s="136" t="s">
        <v>921</v>
      </c>
      <c r="O14" s="793" t="s">
        <v>922</v>
      </c>
      <c r="P14" s="794"/>
      <c r="Q14" s="196"/>
      <c r="R14" s="134"/>
      <c r="S14" s="673" t="s">
        <v>923</v>
      </c>
      <c r="T14" s="654"/>
      <c r="U14" s="659">
        <v>16030</v>
      </c>
      <c r="V14" s="899"/>
      <c r="W14" s="263" t="s">
        <v>924</v>
      </c>
      <c r="X14" s="264">
        <v>2125</v>
      </c>
      <c r="Y14" s="169"/>
      <c r="Z14" s="134" t="s">
        <v>925</v>
      </c>
      <c r="AA14" s="134"/>
      <c r="AB14" s="673"/>
      <c r="AC14" s="654"/>
      <c r="AD14" s="859">
        <v>16440</v>
      </c>
      <c r="AE14" s="860"/>
      <c r="AF14" s="178" t="s">
        <v>926</v>
      </c>
      <c r="AG14" s="195">
        <v>4655</v>
      </c>
      <c r="AH14" s="169"/>
      <c r="AI14" s="261" t="s">
        <v>927</v>
      </c>
      <c r="AJ14" s="134"/>
      <c r="AK14" s="119"/>
      <c r="AL14" s="183"/>
    </row>
    <row r="15" spans="1:39" ht="15.75" customHeight="1" thickBot="1">
      <c r="A15" s="673"/>
      <c r="B15" s="654"/>
      <c r="C15" s="666">
        <v>14030</v>
      </c>
      <c r="D15" s="667"/>
      <c r="E15" s="136" t="s">
        <v>928</v>
      </c>
      <c r="F15" s="793" t="s">
        <v>929</v>
      </c>
      <c r="G15" s="794"/>
      <c r="H15" s="196" t="s">
        <v>930</v>
      </c>
      <c r="I15" s="202"/>
      <c r="J15" s="673"/>
      <c r="K15" s="654"/>
      <c r="L15" s="659">
        <v>14200</v>
      </c>
      <c r="M15" s="665"/>
      <c r="N15" s="128" t="s">
        <v>931</v>
      </c>
      <c r="O15" s="197">
        <v>400</v>
      </c>
      <c r="P15" s="169"/>
      <c r="Q15" s="196" t="s">
        <v>932</v>
      </c>
      <c r="R15" s="134"/>
      <c r="S15" s="673" t="s">
        <v>933</v>
      </c>
      <c r="T15" s="654"/>
      <c r="U15" s="670">
        <v>16040</v>
      </c>
      <c r="V15" s="900"/>
      <c r="W15" s="265" t="s">
        <v>934</v>
      </c>
      <c r="X15" s="266">
        <v>3635</v>
      </c>
      <c r="Y15" s="169"/>
      <c r="Z15" s="134" t="s">
        <v>935</v>
      </c>
      <c r="AA15" s="134"/>
      <c r="AB15" s="766" t="s">
        <v>936</v>
      </c>
      <c r="AC15" s="767"/>
      <c r="AD15" s="859">
        <v>16450</v>
      </c>
      <c r="AE15" s="860"/>
      <c r="AF15" s="128" t="s">
        <v>937</v>
      </c>
      <c r="AG15" s="197">
        <v>825</v>
      </c>
      <c r="AH15" s="169"/>
      <c r="AI15" s="261" t="s">
        <v>938</v>
      </c>
      <c r="AJ15" s="134"/>
      <c r="AK15" s="119"/>
      <c r="AL15" s="134"/>
    </row>
    <row r="16" spans="1:39" ht="15.75" customHeight="1" thickBot="1">
      <c r="A16" s="673"/>
      <c r="B16" s="654"/>
      <c r="C16" s="659">
        <v>16380</v>
      </c>
      <c r="D16" s="660"/>
      <c r="E16" s="198" t="s">
        <v>939</v>
      </c>
      <c r="F16" s="397">
        <v>120</v>
      </c>
      <c r="G16" s="169"/>
      <c r="H16" s="196" t="s">
        <v>940</v>
      </c>
      <c r="I16" s="202"/>
      <c r="J16" s="673"/>
      <c r="K16" s="654"/>
      <c r="L16" s="659">
        <v>14210</v>
      </c>
      <c r="M16" s="665"/>
      <c r="N16" s="128" t="s">
        <v>941</v>
      </c>
      <c r="O16" s="197">
        <v>75</v>
      </c>
      <c r="P16" s="169"/>
      <c r="Q16" s="196" t="s">
        <v>942</v>
      </c>
      <c r="R16" s="134"/>
      <c r="S16" s="673" t="s">
        <v>943</v>
      </c>
      <c r="T16" s="901"/>
      <c r="U16" s="902">
        <v>16050</v>
      </c>
      <c r="V16" s="903"/>
      <c r="W16" s="267" t="s">
        <v>944</v>
      </c>
      <c r="X16" s="268">
        <v>855</v>
      </c>
      <c r="Y16" s="269"/>
      <c r="Z16" s="134" t="s">
        <v>945</v>
      </c>
      <c r="AA16" s="134"/>
      <c r="AB16" s="766" t="s">
        <v>946</v>
      </c>
      <c r="AC16" s="767"/>
      <c r="AD16" s="859">
        <v>16460</v>
      </c>
      <c r="AE16" s="860"/>
      <c r="AF16" s="128" t="s">
        <v>947</v>
      </c>
      <c r="AG16" s="197">
        <v>615</v>
      </c>
      <c r="AH16" s="169"/>
      <c r="AI16" s="259" t="s">
        <v>948</v>
      </c>
      <c r="AJ16" s="134"/>
      <c r="AK16" s="119"/>
      <c r="AL16" s="119"/>
      <c r="AM16" s="119"/>
    </row>
    <row r="17" spans="1:39" ht="15.75" customHeight="1">
      <c r="A17" s="673"/>
      <c r="B17" s="654"/>
      <c r="C17" s="659">
        <v>16382</v>
      </c>
      <c r="D17" s="699"/>
      <c r="E17" s="198" t="s">
        <v>949</v>
      </c>
      <c r="F17" s="197">
        <v>20</v>
      </c>
      <c r="G17" s="169"/>
      <c r="H17" s="196" t="s">
        <v>950</v>
      </c>
      <c r="I17" s="202"/>
      <c r="J17" s="892" t="s">
        <v>951</v>
      </c>
      <c r="K17" s="767"/>
      <c r="L17" s="659">
        <v>14070</v>
      </c>
      <c r="M17" s="665"/>
      <c r="N17" s="128" t="s">
        <v>952</v>
      </c>
      <c r="O17" s="197">
        <v>1265</v>
      </c>
      <c r="P17" s="169"/>
      <c r="Q17" s="196" t="s">
        <v>953</v>
      </c>
      <c r="R17" s="134"/>
      <c r="S17" s="343"/>
      <c r="T17" s="344"/>
      <c r="U17" s="895">
        <v>14130</v>
      </c>
      <c r="V17" s="896"/>
      <c r="W17" s="198" t="s">
        <v>954</v>
      </c>
      <c r="X17" s="197">
        <v>25</v>
      </c>
      <c r="Y17" s="169"/>
      <c r="Z17" s="134" t="s">
        <v>955</v>
      </c>
      <c r="AA17" s="134"/>
      <c r="AB17" s="766" t="s">
        <v>956</v>
      </c>
      <c r="AC17" s="767"/>
      <c r="AD17" s="859">
        <v>16470</v>
      </c>
      <c r="AE17" s="860"/>
      <c r="AF17" s="128" t="s">
        <v>957</v>
      </c>
      <c r="AG17" s="197">
        <v>340</v>
      </c>
      <c r="AH17" s="169"/>
      <c r="AI17" s="261" t="s">
        <v>958</v>
      </c>
      <c r="AJ17" s="134"/>
      <c r="AK17" s="119"/>
      <c r="AL17" s="119"/>
      <c r="AM17" s="119"/>
    </row>
    <row r="18" spans="1:39" ht="15.75" customHeight="1">
      <c r="A18" s="673"/>
      <c r="B18" s="654"/>
      <c r="C18" s="659">
        <v>16385</v>
      </c>
      <c r="D18" s="699"/>
      <c r="E18" s="128" t="s">
        <v>959</v>
      </c>
      <c r="F18" s="197">
        <v>95</v>
      </c>
      <c r="G18" s="169"/>
      <c r="H18" s="196" t="s">
        <v>960</v>
      </c>
      <c r="I18" s="202"/>
      <c r="J18" s="893"/>
      <c r="K18" s="654"/>
      <c r="L18" s="666">
        <v>14090</v>
      </c>
      <c r="M18" s="667"/>
      <c r="N18" s="185" t="s">
        <v>961</v>
      </c>
      <c r="O18" s="793" t="s">
        <v>962</v>
      </c>
      <c r="P18" s="794"/>
      <c r="Q18" s="196"/>
      <c r="R18" s="134"/>
      <c r="S18" s="343"/>
      <c r="T18" s="344"/>
      <c r="U18" s="659">
        <v>14140</v>
      </c>
      <c r="V18" s="688"/>
      <c r="W18" s="139" t="s">
        <v>963</v>
      </c>
      <c r="X18" s="218">
        <v>1235</v>
      </c>
      <c r="Y18" s="186"/>
      <c r="Z18" s="134" t="s">
        <v>964</v>
      </c>
      <c r="AA18" s="134"/>
      <c r="AB18" s="673"/>
      <c r="AC18" s="654"/>
      <c r="AD18" s="859">
        <v>16480</v>
      </c>
      <c r="AE18" s="860"/>
      <c r="AF18" s="128" t="s">
        <v>965</v>
      </c>
      <c r="AG18" s="197">
        <v>140</v>
      </c>
      <c r="AH18" s="169"/>
      <c r="AI18" s="261" t="s">
        <v>966</v>
      </c>
      <c r="AJ18" s="134"/>
      <c r="AK18" s="119"/>
    </row>
    <row r="19" spans="1:39" ht="15.75" customHeight="1">
      <c r="A19" s="686"/>
      <c r="B19" s="687"/>
      <c r="C19" s="804">
        <v>16386</v>
      </c>
      <c r="D19" s="805"/>
      <c r="E19" s="252" t="s">
        <v>967</v>
      </c>
      <c r="F19" s="793" t="s">
        <v>968</v>
      </c>
      <c r="G19" s="794"/>
      <c r="H19" s="196" t="s">
        <v>969</v>
      </c>
      <c r="I19" s="202"/>
      <c r="J19" s="893"/>
      <c r="K19" s="654"/>
      <c r="L19" s="666">
        <v>14220</v>
      </c>
      <c r="M19" s="685"/>
      <c r="N19" s="185" t="s">
        <v>970</v>
      </c>
      <c r="O19" s="793" t="s">
        <v>962</v>
      </c>
      <c r="P19" s="794"/>
      <c r="Q19" s="196"/>
      <c r="R19" s="260"/>
      <c r="S19" s="780" t="s">
        <v>971</v>
      </c>
      <c r="T19" s="769"/>
      <c r="U19" s="859">
        <v>16070</v>
      </c>
      <c r="V19" s="861"/>
      <c r="W19" s="128" t="s">
        <v>972</v>
      </c>
      <c r="X19" s="197">
        <v>1620</v>
      </c>
      <c r="Y19" s="169"/>
      <c r="Z19" s="134" t="s">
        <v>973</v>
      </c>
      <c r="AA19" s="134"/>
      <c r="AB19" s="768" t="s">
        <v>974</v>
      </c>
      <c r="AC19" s="769"/>
      <c r="AD19" s="859">
        <v>16490</v>
      </c>
      <c r="AE19" s="860"/>
      <c r="AF19" s="128" t="s">
        <v>975</v>
      </c>
      <c r="AG19" s="197">
        <v>740</v>
      </c>
      <c r="AH19" s="169"/>
      <c r="AI19" s="261" t="s">
        <v>976</v>
      </c>
      <c r="AJ19" s="134"/>
      <c r="AK19" s="119"/>
    </row>
    <row r="20" spans="1:39" ht="15.75" customHeight="1">
      <c r="A20" s="206" t="s">
        <v>977</v>
      </c>
      <c r="B20" s="206"/>
      <c r="C20" s="206"/>
      <c r="D20" s="206"/>
      <c r="E20" s="206"/>
      <c r="F20" s="206"/>
      <c r="G20" s="206"/>
      <c r="H20" s="196"/>
      <c r="I20" s="202"/>
      <c r="J20" s="893"/>
      <c r="K20" s="654"/>
      <c r="L20" s="659">
        <v>14230</v>
      </c>
      <c r="M20" s="665"/>
      <c r="N20" s="128" t="s">
        <v>978</v>
      </c>
      <c r="O20" s="197">
        <v>210</v>
      </c>
      <c r="P20" s="169"/>
      <c r="Q20" s="196" t="s">
        <v>979</v>
      </c>
      <c r="R20" s="134"/>
      <c r="S20" s="766" t="s">
        <v>980</v>
      </c>
      <c r="T20" s="767"/>
      <c r="U20" s="666">
        <v>16100</v>
      </c>
      <c r="V20" s="879"/>
      <c r="W20" s="223" t="s">
        <v>981</v>
      </c>
      <c r="X20" s="897" t="s">
        <v>982</v>
      </c>
      <c r="Y20" s="898"/>
      <c r="Z20" s="134"/>
      <c r="AA20" s="134"/>
      <c r="AB20" s="766" t="s">
        <v>983</v>
      </c>
      <c r="AC20" s="767"/>
      <c r="AD20" s="859">
        <v>16390</v>
      </c>
      <c r="AE20" s="860"/>
      <c r="AF20" s="128" t="s">
        <v>984</v>
      </c>
      <c r="AG20" s="197">
        <v>220</v>
      </c>
      <c r="AH20" s="169"/>
      <c r="AI20" s="261" t="s">
        <v>985</v>
      </c>
      <c r="AJ20" s="134"/>
      <c r="AK20" s="119"/>
    </row>
    <row r="21" spans="1:39" ht="15.75" customHeight="1">
      <c r="A21" s="270" t="s">
        <v>986</v>
      </c>
      <c r="B21" s="134"/>
      <c r="C21" s="134"/>
      <c r="D21" s="134"/>
      <c r="E21" s="134"/>
      <c r="F21" s="134"/>
      <c r="G21" s="134"/>
      <c r="H21" s="196"/>
      <c r="I21" s="202"/>
      <c r="J21" s="894"/>
      <c r="K21" s="687"/>
      <c r="L21" s="689">
        <v>14240</v>
      </c>
      <c r="M21" s="706"/>
      <c r="N21" s="171" t="s">
        <v>987</v>
      </c>
      <c r="O21" s="203">
        <v>40</v>
      </c>
      <c r="P21" s="173"/>
      <c r="Q21" s="196" t="s">
        <v>988</v>
      </c>
      <c r="R21" s="134"/>
      <c r="S21" s="673"/>
      <c r="T21" s="654"/>
      <c r="U21" s="859">
        <v>16110</v>
      </c>
      <c r="V21" s="861"/>
      <c r="W21" s="128" t="s">
        <v>989</v>
      </c>
      <c r="X21" s="195">
        <v>2225</v>
      </c>
      <c r="Y21" s="169"/>
      <c r="Z21" s="134" t="s">
        <v>990</v>
      </c>
      <c r="AA21" s="134"/>
      <c r="AB21" s="673"/>
      <c r="AC21" s="654"/>
      <c r="AD21" s="666">
        <v>18430</v>
      </c>
      <c r="AE21" s="667"/>
      <c r="AF21" s="136" t="s">
        <v>991</v>
      </c>
      <c r="AG21" s="793" t="s">
        <v>992</v>
      </c>
      <c r="AH21" s="794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74"/>
      <c r="T22" s="675"/>
      <c r="U22" s="859">
        <v>16120</v>
      </c>
      <c r="V22" s="861"/>
      <c r="W22" s="128" t="s">
        <v>993</v>
      </c>
      <c r="X22" s="197">
        <v>1935</v>
      </c>
      <c r="Y22" s="169"/>
      <c r="Z22" s="134" t="s">
        <v>994</v>
      </c>
      <c r="AA22" s="134"/>
      <c r="AB22" s="686"/>
      <c r="AC22" s="687"/>
      <c r="AD22" s="862">
        <v>18450</v>
      </c>
      <c r="AE22" s="884"/>
      <c r="AF22" s="211" t="s">
        <v>995</v>
      </c>
      <c r="AG22" s="203">
        <v>15</v>
      </c>
      <c r="AH22" s="173"/>
      <c r="AI22" s="134" t="s">
        <v>996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66" t="s">
        <v>997</v>
      </c>
      <c r="T23" s="767"/>
      <c r="U23" s="859">
        <v>16150</v>
      </c>
      <c r="V23" s="861"/>
      <c r="W23" s="128" t="s">
        <v>998</v>
      </c>
      <c r="X23" s="197">
        <v>1225</v>
      </c>
      <c r="Y23" s="169"/>
      <c r="Z23" s="134" t="s">
        <v>999</v>
      </c>
      <c r="AA23" s="134"/>
      <c r="AB23" s="428" t="s">
        <v>1000</v>
      </c>
      <c r="AC23" s="423"/>
      <c r="AD23" s="423"/>
      <c r="AE23" s="423"/>
      <c r="AF23" s="423"/>
      <c r="AG23" s="423"/>
      <c r="AH23" s="423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66" t="s">
        <v>1001</v>
      </c>
      <c r="T24" s="767"/>
      <c r="U24" s="707">
        <v>16160</v>
      </c>
      <c r="V24" s="886"/>
      <c r="W24" s="360" t="s">
        <v>1002</v>
      </c>
      <c r="X24" s="889" t="s">
        <v>1731</v>
      </c>
      <c r="Y24" s="890"/>
      <c r="Z24" s="134" t="s">
        <v>1003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9" t="s">
        <v>1004</v>
      </c>
      <c r="B25" s="359"/>
      <c r="C25" s="359"/>
      <c r="D25" s="359"/>
      <c r="E25" s="359"/>
      <c r="F25" s="359"/>
      <c r="G25" s="359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74"/>
      <c r="T25" s="675"/>
      <c r="U25" s="859">
        <v>16170</v>
      </c>
      <c r="V25" s="861"/>
      <c r="W25" s="139" t="s">
        <v>1730</v>
      </c>
      <c r="X25" s="197">
        <v>3075</v>
      </c>
      <c r="Y25" s="169"/>
      <c r="Z25" s="134" t="s">
        <v>1005</v>
      </c>
      <c r="AA25" s="134"/>
      <c r="AB25" s="806" t="s">
        <v>1006</v>
      </c>
      <c r="AC25" s="807"/>
      <c r="AD25" s="807"/>
      <c r="AE25" s="807"/>
      <c r="AF25" s="807"/>
      <c r="AG25" s="807"/>
      <c r="AH25" s="887" t="s">
        <v>933</v>
      </c>
      <c r="AI25" s="134"/>
      <c r="AJ25" s="134"/>
      <c r="AK25" s="134"/>
      <c r="AL25" s="134"/>
    </row>
    <row r="26" spans="1:39" ht="15.75" customHeight="1" thickBot="1">
      <c r="A26" s="701" t="s">
        <v>344</v>
      </c>
      <c r="B26" s="678"/>
      <c r="C26" s="677" t="s">
        <v>4</v>
      </c>
      <c r="D26" s="678"/>
      <c r="E26" s="161" t="s">
        <v>115</v>
      </c>
      <c r="F26" s="271" t="s">
        <v>345</v>
      </c>
      <c r="G26" s="250" t="s">
        <v>117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66" t="s">
        <v>1007</v>
      </c>
      <c r="T26" s="767"/>
      <c r="U26" s="859">
        <v>16180</v>
      </c>
      <c r="V26" s="891"/>
      <c r="W26" s="263" t="s">
        <v>1008</v>
      </c>
      <c r="X26" s="264">
        <v>3410</v>
      </c>
      <c r="Y26" s="169"/>
      <c r="Z26" s="134" t="s">
        <v>1009</v>
      </c>
      <c r="AA26" s="134"/>
      <c r="AB26" s="809"/>
      <c r="AC26" s="810"/>
      <c r="AD26" s="810"/>
      <c r="AE26" s="810"/>
      <c r="AF26" s="810"/>
      <c r="AG26" s="810"/>
      <c r="AH26" s="888"/>
      <c r="AI26" s="134"/>
      <c r="AJ26" s="134"/>
      <c r="AK26" s="134"/>
      <c r="AL26" s="134"/>
    </row>
    <row r="27" spans="1:39" ht="15.75" customHeight="1" thickTop="1" thickBot="1">
      <c r="A27" s="672" t="s">
        <v>1010</v>
      </c>
      <c r="B27" s="652"/>
      <c r="C27" s="657">
        <v>14100</v>
      </c>
      <c r="D27" s="658"/>
      <c r="E27" s="128" t="s">
        <v>1011</v>
      </c>
      <c r="F27" s="494">
        <v>700</v>
      </c>
      <c r="G27" s="169"/>
      <c r="H27" s="196" t="s">
        <v>1012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73"/>
      <c r="T27" s="654"/>
      <c r="U27" s="859">
        <v>16190</v>
      </c>
      <c r="V27" s="891"/>
      <c r="W27" s="263" t="s">
        <v>1013</v>
      </c>
      <c r="X27" s="264">
        <v>3465</v>
      </c>
      <c r="Y27" s="169"/>
      <c r="Z27" s="134" t="s">
        <v>1014</v>
      </c>
      <c r="AA27" s="134"/>
      <c r="AB27" s="648" t="s">
        <v>344</v>
      </c>
      <c r="AC27" s="649"/>
      <c r="AD27" s="650" t="s">
        <v>1015</v>
      </c>
      <c r="AE27" s="885"/>
      <c r="AF27" s="159" t="s">
        <v>1016</v>
      </c>
      <c r="AG27" s="220" t="s">
        <v>345</v>
      </c>
      <c r="AH27" s="221" t="s">
        <v>117</v>
      </c>
      <c r="AI27" s="134"/>
      <c r="AJ27" s="134"/>
      <c r="AK27" s="134"/>
      <c r="AL27" s="134"/>
    </row>
    <row r="28" spans="1:39" ht="15.75" customHeight="1">
      <c r="A28" s="766" t="s">
        <v>1017</v>
      </c>
      <c r="B28" s="767"/>
      <c r="C28" s="659">
        <v>16350</v>
      </c>
      <c r="D28" s="660"/>
      <c r="E28" s="128" t="s">
        <v>1018</v>
      </c>
      <c r="F28" s="197">
        <v>110</v>
      </c>
      <c r="G28" s="169"/>
      <c r="H28" s="196" t="s">
        <v>1019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73" t="s">
        <v>933</v>
      </c>
      <c r="T28" s="654"/>
      <c r="U28" s="859">
        <v>57150</v>
      </c>
      <c r="V28" s="860"/>
      <c r="W28" s="463" t="s">
        <v>1685</v>
      </c>
      <c r="X28" s="264">
        <v>590</v>
      </c>
      <c r="Y28" s="462"/>
      <c r="Z28" s="134" t="s">
        <v>1022</v>
      </c>
      <c r="AA28" s="134"/>
      <c r="AB28" s="789" t="s">
        <v>1023</v>
      </c>
      <c r="AC28" s="744"/>
      <c r="AD28" s="864"/>
      <c r="AE28" s="882"/>
      <c r="AF28" s="875"/>
      <c r="AG28" s="877">
        <f>AH45-SUM(AG30:AG33)</f>
        <v>43690</v>
      </c>
      <c r="AH28" s="878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74"/>
      <c r="B29" s="675"/>
      <c r="C29" s="659">
        <v>16360</v>
      </c>
      <c r="D29" s="660"/>
      <c r="E29" s="128" t="s">
        <v>1024</v>
      </c>
      <c r="F29" s="197">
        <v>535</v>
      </c>
      <c r="G29" s="169"/>
      <c r="H29" s="196" t="s">
        <v>1025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66" t="s">
        <v>1020</v>
      </c>
      <c r="T29" s="767"/>
      <c r="U29" s="880">
        <v>16210</v>
      </c>
      <c r="V29" s="881"/>
      <c r="W29" s="138" t="s">
        <v>1021</v>
      </c>
      <c r="X29" s="195">
        <v>1165</v>
      </c>
      <c r="Y29" s="168"/>
      <c r="Z29" s="134"/>
      <c r="AA29" s="134"/>
      <c r="AB29" s="790"/>
      <c r="AC29" s="791"/>
      <c r="AD29" s="866"/>
      <c r="AE29" s="883"/>
      <c r="AF29" s="876"/>
      <c r="AG29" s="852"/>
      <c r="AH29" s="854"/>
      <c r="AI29" s="134"/>
      <c r="AJ29" s="134"/>
      <c r="AK29" s="134"/>
      <c r="AL29" s="134"/>
    </row>
    <row r="30" spans="1:39" ht="15.75" customHeight="1" thickTop="1">
      <c r="A30" s="768" t="s">
        <v>1029</v>
      </c>
      <c r="B30" s="769"/>
      <c r="C30" s="859">
        <v>16340</v>
      </c>
      <c r="D30" s="860"/>
      <c r="E30" s="128" t="s">
        <v>1030</v>
      </c>
      <c r="F30" s="197">
        <v>445</v>
      </c>
      <c r="G30" s="169"/>
      <c r="H30" s="196" t="s">
        <v>1031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768" t="s">
        <v>1026</v>
      </c>
      <c r="T30" s="769"/>
      <c r="U30" s="666">
        <v>16220</v>
      </c>
      <c r="V30" s="879"/>
      <c r="W30" s="185" t="s">
        <v>1027</v>
      </c>
      <c r="X30" s="793" t="s">
        <v>1028</v>
      </c>
      <c r="Y30" s="794"/>
      <c r="Z30" s="134" t="s">
        <v>1034</v>
      </c>
      <c r="AA30" s="134"/>
      <c r="AB30" s="789" t="s">
        <v>1035</v>
      </c>
      <c r="AC30" s="744"/>
      <c r="AD30" s="869"/>
      <c r="AE30" s="870"/>
      <c r="AF30" s="855"/>
      <c r="AG30" s="851">
        <f>SUM(X13:X15)</f>
        <v>10495</v>
      </c>
      <c r="AH30" s="853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768" t="s">
        <v>1036</v>
      </c>
      <c r="B31" s="769"/>
      <c r="C31" s="859">
        <v>16310</v>
      </c>
      <c r="D31" s="860"/>
      <c r="E31" s="128" t="s">
        <v>1037</v>
      </c>
      <c r="F31" s="197">
        <v>1340</v>
      </c>
      <c r="G31" s="169"/>
      <c r="H31" s="196" t="s">
        <v>1038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768" t="s">
        <v>1032</v>
      </c>
      <c r="T31" s="769"/>
      <c r="U31" s="859">
        <v>16230</v>
      </c>
      <c r="V31" s="861"/>
      <c r="W31" s="128" t="s">
        <v>1033</v>
      </c>
      <c r="X31" s="264">
        <v>1625</v>
      </c>
      <c r="Y31" s="169"/>
      <c r="Z31" s="134" t="s">
        <v>1041</v>
      </c>
      <c r="AA31" s="134"/>
      <c r="AB31" s="868"/>
      <c r="AC31" s="759"/>
      <c r="AD31" s="871"/>
      <c r="AE31" s="872"/>
      <c r="AF31" s="856"/>
      <c r="AG31" s="857"/>
      <c r="AH31" s="858"/>
      <c r="AI31" s="134"/>
      <c r="AJ31" s="134"/>
      <c r="AK31" s="119"/>
      <c r="AL31" s="134"/>
    </row>
    <row r="32" spans="1:39" ht="15.6" customHeight="1">
      <c r="A32" s="686" t="s">
        <v>1042</v>
      </c>
      <c r="B32" s="687"/>
      <c r="C32" s="873">
        <v>16300</v>
      </c>
      <c r="D32" s="874"/>
      <c r="E32" s="420" t="s">
        <v>1043</v>
      </c>
      <c r="F32" s="421">
        <v>565</v>
      </c>
      <c r="G32" s="422"/>
      <c r="H32" s="259" t="s">
        <v>1044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66" t="s">
        <v>1039</v>
      </c>
      <c r="T32" s="767"/>
      <c r="U32" s="859">
        <v>16250</v>
      </c>
      <c r="V32" s="861"/>
      <c r="W32" s="128" t="s">
        <v>1040</v>
      </c>
      <c r="X32" s="197">
        <v>2225</v>
      </c>
      <c r="Y32" s="169"/>
      <c r="Z32" s="134" t="s">
        <v>1046</v>
      </c>
      <c r="AA32" s="134"/>
      <c r="AB32" s="789" t="s">
        <v>1007</v>
      </c>
      <c r="AC32" s="744"/>
      <c r="AD32" s="864"/>
      <c r="AE32" s="865"/>
      <c r="AF32" s="849"/>
      <c r="AG32" s="851">
        <f>SUM(X26:X27)</f>
        <v>6875</v>
      </c>
      <c r="AH32" s="853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86"/>
      <c r="T33" s="687"/>
      <c r="U33" s="862">
        <v>16280</v>
      </c>
      <c r="V33" s="863"/>
      <c r="W33" s="171" t="s">
        <v>1045</v>
      </c>
      <c r="X33" s="203">
        <v>835</v>
      </c>
      <c r="Y33" s="173"/>
      <c r="Z33" s="134"/>
      <c r="AA33" s="134"/>
      <c r="AB33" s="790"/>
      <c r="AC33" s="791"/>
      <c r="AD33" s="866"/>
      <c r="AE33" s="867"/>
      <c r="AF33" s="850"/>
      <c r="AG33" s="852"/>
      <c r="AH33" s="854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1047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1048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8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1049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1775</v>
      </c>
      <c r="B39" s="119"/>
      <c r="O39"/>
      <c r="P39" s="320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61" t="s">
        <v>1684</v>
      </c>
      <c r="B40" s="359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331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8" t="s">
        <v>507</v>
      </c>
      <c r="AG44" s="419"/>
      <c r="AH44" s="215">
        <f>SUM(F11:F19,F27:F32,O11:O21,X11:X33,AG11:AG22)</f>
        <v>61060</v>
      </c>
      <c r="AI44" s="275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334</v>
      </c>
      <c r="AG45" s="192"/>
      <c r="AH45" s="217">
        <f>AH44</f>
        <v>61060</v>
      </c>
      <c r="AI45" s="275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MDD+KKD7/1wyy0hkJMyU1orLRErLO08SsDyaH2GER7paGze9+zTgykgI2aphz6zfv8mWs8LRqa1fGNdyDwLdlg==" saltValue="13++KQvFcFQP5gQy9pEv3g==" spinCount="100000" sheet="1" formatCells="0" autoFilter="0"/>
  <protectedRanges>
    <protectedRange sqref="N36:P36" name="範囲1"/>
    <protectedRange sqref="G35" name="範囲1_1"/>
    <protectedRange sqref="N37:P37" name="範囲1_2"/>
  </protectedRanges>
  <mergeCells count="169">
    <mergeCell ref="C29:D29"/>
    <mergeCell ref="A28:B29"/>
    <mergeCell ref="C28:D28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C10:D10"/>
    <mergeCell ref="J10:K10"/>
    <mergeCell ref="L10:M10"/>
    <mergeCell ref="U20:V20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G11:AH11"/>
    <mergeCell ref="AD12:AE12"/>
    <mergeCell ref="AD13:AE13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B7:AH7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AG13:AH13"/>
    <mergeCell ref="C14:D14"/>
    <mergeCell ref="J14:K16"/>
    <mergeCell ref="L14:M14"/>
    <mergeCell ref="O14:P14"/>
    <mergeCell ref="S14:T14"/>
    <mergeCell ref="U14:V14"/>
    <mergeCell ref="AD14:AE14"/>
    <mergeCell ref="C15:D15"/>
    <mergeCell ref="L15:M15"/>
    <mergeCell ref="S15:T15"/>
    <mergeCell ref="U15:V15"/>
    <mergeCell ref="AB15:AC15"/>
    <mergeCell ref="AD15:AE15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31:Y33 G11:G13 Y29 G27:G32 AH14:AH20 Y11:Y12 P11:P13 P15:P17 P20:P21 Y17:Y19 AH12 G16:G18 Y21:Y23 Y25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7</v>
      </c>
      <c r="B2" s="629"/>
      <c r="C2" s="630" t="s">
        <v>1050</v>
      </c>
      <c r="D2" s="631"/>
      <c r="E2" s="631"/>
      <c r="F2" s="631"/>
      <c r="G2" s="631"/>
      <c r="H2" s="153"/>
      <c r="I2" s="97"/>
      <c r="J2" s="802">
        <v>45748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1051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1052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797">
        <f>F37</f>
        <v>0</v>
      </c>
      <c r="M7" s="798"/>
      <c r="N7" s="798"/>
      <c r="O7" s="797">
        <f>SUM(P11:P20,Y11:Y25,AH11:AH20)</f>
        <v>0</v>
      </c>
      <c r="P7" s="799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9.2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1053</v>
      </c>
      <c r="B9" s="119"/>
      <c r="C9" s="119"/>
      <c r="D9" s="119"/>
      <c r="E9" s="119"/>
      <c r="F9" s="119"/>
      <c r="G9" s="119"/>
      <c r="H9" s="119"/>
      <c r="I9" s="119"/>
      <c r="J9" s="119" t="s">
        <v>1054</v>
      </c>
      <c r="K9" s="119"/>
      <c r="L9" s="119"/>
      <c r="M9" s="119"/>
      <c r="N9" s="119"/>
      <c r="O9" s="183"/>
      <c r="P9" s="119"/>
      <c r="Q9" s="119"/>
      <c r="R9" s="119"/>
      <c r="S9" s="158" t="s">
        <v>1055</v>
      </c>
      <c r="T9" s="119"/>
      <c r="U9" s="119"/>
      <c r="V9" s="119"/>
      <c r="W9" s="119"/>
      <c r="X9" s="194"/>
      <c r="Y9" s="119"/>
      <c r="Z9" s="119"/>
      <c r="AA9" s="119"/>
      <c r="AB9" s="119" t="s">
        <v>1056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48" t="s">
        <v>344</v>
      </c>
      <c r="B10" s="649"/>
      <c r="C10" s="650" t="s">
        <v>4</v>
      </c>
      <c r="D10" s="649"/>
      <c r="E10" s="232" t="s">
        <v>115</v>
      </c>
      <c r="F10" s="159" t="s">
        <v>345</v>
      </c>
      <c r="G10" s="160" t="s">
        <v>117</v>
      </c>
      <c r="H10" s="134"/>
      <c r="I10" s="134"/>
      <c r="J10" s="701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 s="134"/>
      <c r="R10" s="134"/>
      <c r="S10" s="701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134"/>
      <c r="AA10" s="97"/>
      <c r="AB10" s="701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34"/>
    </row>
    <row r="11" spans="1:38" ht="15.75" customHeight="1">
      <c r="A11" s="651" t="s">
        <v>1057</v>
      </c>
      <c r="B11" s="652"/>
      <c r="C11" s="657">
        <v>44020</v>
      </c>
      <c r="D11" s="621"/>
      <c r="E11" s="333" t="s">
        <v>1058</v>
      </c>
      <c r="F11" s="494">
        <v>3420</v>
      </c>
      <c r="G11" s="276"/>
      <c r="H11" s="196" t="s">
        <v>1059</v>
      </c>
      <c r="I11" s="134"/>
      <c r="J11" s="672" t="s">
        <v>1060</v>
      </c>
      <c r="K11" s="652"/>
      <c r="L11" s="657">
        <v>18003</v>
      </c>
      <c r="M11" s="658"/>
      <c r="N11" s="287" t="s">
        <v>1061</v>
      </c>
      <c r="O11" s="494">
        <v>35</v>
      </c>
      <c r="P11" s="236"/>
      <c r="Q11" s="196" t="s">
        <v>1062</v>
      </c>
      <c r="R11" s="202"/>
      <c r="S11" s="672" t="s">
        <v>1063</v>
      </c>
      <c r="T11" s="652"/>
      <c r="U11" s="657">
        <v>18270</v>
      </c>
      <c r="V11" s="658"/>
      <c r="W11" s="124" t="s">
        <v>1064</v>
      </c>
      <c r="X11" s="494">
        <v>810</v>
      </c>
      <c r="Y11" s="169"/>
      <c r="Z11" s="134" t="s">
        <v>1065</v>
      </c>
      <c r="AA11" s="97"/>
      <c r="AB11" s="672" t="s">
        <v>1066</v>
      </c>
      <c r="AC11" s="652"/>
      <c r="AD11" s="657">
        <v>18100</v>
      </c>
      <c r="AE11" s="658"/>
      <c r="AF11" s="124" t="s">
        <v>1067</v>
      </c>
      <c r="AG11" s="494">
        <v>2020</v>
      </c>
      <c r="AH11" s="168"/>
      <c r="AI11" s="134" t="s">
        <v>1068</v>
      </c>
      <c r="AJ11" s="134"/>
      <c r="AK11" s="97"/>
      <c r="AL11" s="134"/>
    </row>
    <row r="12" spans="1:38" ht="15.75" customHeight="1">
      <c r="A12" s="653"/>
      <c r="B12" s="654"/>
      <c r="C12" s="659">
        <v>44030</v>
      </c>
      <c r="D12" s="562"/>
      <c r="E12" s="178" t="s">
        <v>1069</v>
      </c>
      <c r="F12" s="264">
        <v>1660</v>
      </c>
      <c r="G12" s="170"/>
      <c r="H12" s="196" t="s">
        <v>1070</v>
      </c>
      <c r="I12" s="134"/>
      <c r="J12" s="673"/>
      <c r="K12" s="654"/>
      <c r="L12" s="666">
        <v>18006</v>
      </c>
      <c r="M12" s="667"/>
      <c r="N12" s="185" t="s">
        <v>1071</v>
      </c>
      <c r="O12" s="793" t="s">
        <v>1072</v>
      </c>
      <c r="P12" s="794"/>
      <c r="Q12" s="196" t="s">
        <v>1073</v>
      </c>
      <c r="R12" s="202"/>
      <c r="S12" s="766" t="s">
        <v>1074</v>
      </c>
      <c r="T12" s="767"/>
      <c r="U12" s="659">
        <v>18280</v>
      </c>
      <c r="V12" s="660"/>
      <c r="W12" s="128" t="s">
        <v>1075</v>
      </c>
      <c r="X12" s="197">
        <v>755</v>
      </c>
      <c r="Y12" s="169"/>
      <c r="Z12" s="134" t="s">
        <v>1076</v>
      </c>
      <c r="AA12" s="97"/>
      <c r="AB12" s="673"/>
      <c r="AC12" s="654"/>
      <c r="AD12" s="666">
        <v>18120</v>
      </c>
      <c r="AE12" s="667"/>
      <c r="AF12" s="136" t="s">
        <v>1077</v>
      </c>
      <c r="AG12" s="793" t="s">
        <v>1078</v>
      </c>
      <c r="AH12" s="794"/>
      <c r="AI12" s="134"/>
      <c r="AJ12" s="134"/>
      <c r="AK12" s="97"/>
      <c r="AL12" s="134"/>
    </row>
    <row r="13" spans="1:38" ht="15.75" customHeight="1">
      <c r="A13" s="653"/>
      <c r="B13" s="654"/>
      <c r="C13" s="659">
        <v>44040</v>
      </c>
      <c r="D13" s="562"/>
      <c r="E13" s="178" t="s">
        <v>1079</v>
      </c>
      <c r="F13" s="264">
        <v>3565</v>
      </c>
      <c r="G13" s="170"/>
      <c r="H13" s="196" t="s">
        <v>1080</v>
      </c>
      <c r="I13" s="134"/>
      <c r="J13" s="766" t="s">
        <v>1081</v>
      </c>
      <c r="K13" s="767"/>
      <c r="L13" s="659">
        <v>18010</v>
      </c>
      <c r="M13" s="660"/>
      <c r="N13" s="178" t="s">
        <v>1082</v>
      </c>
      <c r="O13" s="264">
        <v>1480</v>
      </c>
      <c r="P13" s="169"/>
      <c r="Q13" s="196" t="s">
        <v>1083</v>
      </c>
      <c r="R13" s="202"/>
      <c r="S13" s="766" t="s">
        <v>1084</v>
      </c>
      <c r="T13" s="767"/>
      <c r="U13" s="666">
        <v>18290</v>
      </c>
      <c r="V13" s="667"/>
      <c r="W13" s="136" t="s">
        <v>1085</v>
      </c>
      <c r="X13" s="793" t="s">
        <v>1086</v>
      </c>
      <c r="Y13" s="794"/>
      <c r="Z13" s="134"/>
      <c r="AA13" s="97"/>
      <c r="AB13" s="766" t="s">
        <v>1087</v>
      </c>
      <c r="AC13" s="767"/>
      <c r="AD13" s="681">
        <v>18130</v>
      </c>
      <c r="AE13" s="702"/>
      <c r="AF13" s="697" t="s">
        <v>1088</v>
      </c>
      <c r="AG13" s="923">
        <v>2810</v>
      </c>
      <c r="AH13" s="694"/>
      <c r="AI13" s="926" t="s">
        <v>1089</v>
      </c>
      <c r="AJ13" s="134"/>
      <c r="AK13" s="277"/>
      <c r="AL13" s="134"/>
    </row>
    <row r="14" spans="1:38" ht="15.75" customHeight="1">
      <c r="A14" s="653"/>
      <c r="B14" s="654"/>
      <c r="C14" s="659">
        <v>44050</v>
      </c>
      <c r="D14" s="562"/>
      <c r="E14" s="178" t="s">
        <v>1090</v>
      </c>
      <c r="F14" s="264">
        <v>2405</v>
      </c>
      <c r="G14" s="166"/>
      <c r="H14" s="196" t="s">
        <v>1091</v>
      </c>
      <c r="I14" s="134"/>
      <c r="J14" s="766" t="s">
        <v>1092</v>
      </c>
      <c r="K14" s="767"/>
      <c r="L14" s="659">
        <v>18040</v>
      </c>
      <c r="M14" s="660"/>
      <c r="N14" s="128" t="s">
        <v>1093</v>
      </c>
      <c r="O14" s="197">
        <v>845</v>
      </c>
      <c r="P14" s="169"/>
      <c r="Q14" s="196" t="s">
        <v>1094</v>
      </c>
      <c r="R14" s="202"/>
      <c r="S14" s="673"/>
      <c r="T14" s="654"/>
      <c r="U14" s="659">
        <v>18300</v>
      </c>
      <c r="V14" s="660"/>
      <c r="W14" s="128" t="s">
        <v>1095</v>
      </c>
      <c r="X14" s="197">
        <v>2690</v>
      </c>
      <c r="Y14" s="169"/>
      <c r="Z14" s="134" t="s">
        <v>1096</v>
      </c>
      <c r="AA14" s="97"/>
      <c r="AB14" s="766" t="s">
        <v>1097</v>
      </c>
      <c r="AC14" s="767"/>
      <c r="AD14" s="927"/>
      <c r="AE14" s="928"/>
      <c r="AF14" s="698"/>
      <c r="AG14" s="924"/>
      <c r="AH14" s="925"/>
      <c r="AI14" s="926"/>
      <c r="AJ14" s="134"/>
      <c r="AK14" s="97"/>
      <c r="AL14" s="134"/>
    </row>
    <row r="15" spans="1:38" ht="15.75" customHeight="1">
      <c r="A15" s="653"/>
      <c r="B15" s="654"/>
      <c r="C15" s="659">
        <v>44060</v>
      </c>
      <c r="D15" s="562"/>
      <c r="E15" s="178" t="s">
        <v>1098</v>
      </c>
      <c r="F15" s="264">
        <v>3855</v>
      </c>
      <c r="G15" s="170"/>
      <c r="H15" s="196" t="s">
        <v>1099</v>
      </c>
      <c r="I15" s="134"/>
      <c r="J15" s="766" t="s">
        <v>1100</v>
      </c>
      <c r="K15" s="767"/>
      <c r="L15" s="659">
        <v>18050</v>
      </c>
      <c r="M15" s="660"/>
      <c r="N15" s="128" t="s">
        <v>1101</v>
      </c>
      <c r="O15" s="197">
        <v>1445</v>
      </c>
      <c r="P15" s="169"/>
      <c r="Q15" s="196" t="s">
        <v>1102</v>
      </c>
      <c r="R15" s="202"/>
      <c r="S15" s="673"/>
      <c r="T15" s="654"/>
      <c r="U15" s="659">
        <v>18330</v>
      </c>
      <c r="V15" s="699"/>
      <c r="W15" s="128" t="s">
        <v>1103</v>
      </c>
      <c r="X15" s="197">
        <v>200</v>
      </c>
      <c r="Y15" s="169"/>
      <c r="Z15" s="134" t="s">
        <v>1104</v>
      </c>
      <c r="AA15" s="134"/>
      <c r="AB15" s="766" t="s">
        <v>1105</v>
      </c>
      <c r="AC15" s="767"/>
      <c r="AD15" s="859">
        <v>18150</v>
      </c>
      <c r="AE15" s="860"/>
      <c r="AF15" s="128" t="s">
        <v>1106</v>
      </c>
      <c r="AG15" s="197">
        <v>3925</v>
      </c>
      <c r="AH15" s="169"/>
      <c r="AI15" s="134" t="s">
        <v>1107</v>
      </c>
      <c r="AJ15" s="134"/>
      <c r="AK15" s="97"/>
      <c r="AL15" s="134"/>
    </row>
    <row r="16" spans="1:38" ht="15.75" customHeight="1">
      <c r="A16" s="653"/>
      <c r="B16" s="654"/>
      <c r="C16" s="659">
        <v>44185</v>
      </c>
      <c r="D16" s="562"/>
      <c r="E16" s="178" t="s">
        <v>1108</v>
      </c>
      <c r="F16" s="264">
        <v>2000</v>
      </c>
      <c r="G16" s="170"/>
      <c r="H16" s="196" t="s">
        <v>1109</v>
      </c>
      <c r="I16" s="134"/>
      <c r="J16" s="766" t="s">
        <v>1110</v>
      </c>
      <c r="K16" s="767"/>
      <c r="L16" s="659">
        <v>18060</v>
      </c>
      <c r="M16" s="660"/>
      <c r="N16" s="128" t="s">
        <v>1111</v>
      </c>
      <c r="O16" s="197">
        <v>520</v>
      </c>
      <c r="P16" s="169"/>
      <c r="Q16" s="196" t="s">
        <v>1112</v>
      </c>
      <c r="R16" s="202"/>
      <c r="S16" s="674"/>
      <c r="T16" s="675"/>
      <c r="U16" s="659">
        <v>18340</v>
      </c>
      <c r="V16" s="699"/>
      <c r="W16" s="128" t="s">
        <v>1113</v>
      </c>
      <c r="X16" s="197">
        <v>335</v>
      </c>
      <c r="Y16" s="169"/>
      <c r="Z16" s="134" t="s">
        <v>1114</v>
      </c>
      <c r="AA16" s="97"/>
      <c r="AB16" s="673"/>
      <c r="AC16" s="654"/>
      <c r="AD16" s="859">
        <v>18160</v>
      </c>
      <c r="AE16" s="861"/>
      <c r="AF16" s="128" t="s">
        <v>1115</v>
      </c>
      <c r="AG16" s="197">
        <v>440</v>
      </c>
      <c r="AH16" s="169"/>
      <c r="AI16" s="134" t="s">
        <v>1116</v>
      </c>
      <c r="AJ16" s="134"/>
      <c r="AK16" s="97"/>
      <c r="AL16" s="134"/>
    </row>
    <row r="17" spans="1:38" ht="15.75" customHeight="1">
      <c r="A17" s="653"/>
      <c r="B17" s="654"/>
      <c r="C17" s="666">
        <v>44080</v>
      </c>
      <c r="D17" s="586"/>
      <c r="E17" s="366" t="s">
        <v>1117</v>
      </c>
      <c r="F17" s="918" t="s">
        <v>1118</v>
      </c>
      <c r="G17" s="919"/>
      <c r="H17" s="196" t="s">
        <v>1119</v>
      </c>
      <c r="I17" s="134"/>
      <c r="J17" s="673"/>
      <c r="K17" s="654"/>
      <c r="L17" s="659">
        <v>18070</v>
      </c>
      <c r="M17" s="660"/>
      <c r="N17" s="198" t="s">
        <v>1120</v>
      </c>
      <c r="O17" s="197">
        <v>205</v>
      </c>
      <c r="P17" s="169"/>
      <c r="Q17" s="196" t="s">
        <v>1121</v>
      </c>
      <c r="R17" s="202"/>
      <c r="S17" s="766" t="s">
        <v>1122</v>
      </c>
      <c r="T17" s="767"/>
      <c r="U17" s="659">
        <v>18350</v>
      </c>
      <c r="V17" s="699"/>
      <c r="W17" s="128" t="s">
        <v>1123</v>
      </c>
      <c r="X17" s="197">
        <v>775</v>
      </c>
      <c r="Y17" s="169"/>
      <c r="Z17" s="134" t="s">
        <v>1124</v>
      </c>
      <c r="AA17" s="97"/>
      <c r="AB17" s="673"/>
      <c r="AC17" s="654"/>
      <c r="AD17" s="859">
        <v>18170</v>
      </c>
      <c r="AE17" s="861"/>
      <c r="AF17" s="128" t="s">
        <v>1125</v>
      </c>
      <c r="AG17" s="197">
        <v>165</v>
      </c>
      <c r="AH17" s="169"/>
      <c r="AI17" s="134" t="s">
        <v>1126</v>
      </c>
      <c r="AJ17" s="134"/>
      <c r="AK17" s="97"/>
      <c r="AL17" s="134"/>
    </row>
    <row r="18" spans="1:38" ht="15.75" customHeight="1">
      <c r="A18" s="653"/>
      <c r="B18" s="654"/>
      <c r="C18" s="659">
        <v>44090</v>
      </c>
      <c r="D18" s="562"/>
      <c r="E18" s="178" t="s">
        <v>1127</v>
      </c>
      <c r="F18" s="264">
        <v>4265</v>
      </c>
      <c r="G18" s="170"/>
      <c r="H18" s="196" t="s">
        <v>1128</v>
      </c>
      <c r="I18" s="134"/>
      <c r="J18" s="766" t="s">
        <v>1129</v>
      </c>
      <c r="K18" s="767"/>
      <c r="L18" s="659">
        <v>18020</v>
      </c>
      <c r="M18" s="660"/>
      <c r="N18" s="128" t="s">
        <v>1130</v>
      </c>
      <c r="O18" s="197">
        <v>1795</v>
      </c>
      <c r="P18" s="169"/>
      <c r="Q18" s="196" t="s">
        <v>1131</v>
      </c>
      <c r="R18" s="202"/>
      <c r="S18" s="673"/>
      <c r="T18" s="654"/>
      <c r="U18" s="707">
        <v>18360</v>
      </c>
      <c r="V18" s="803"/>
      <c r="W18" s="360" t="s">
        <v>1132</v>
      </c>
      <c r="X18" s="793" t="s">
        <v>1133</v>
      </c>
      <c r="Y18" s="794"/>
      <c r="Z18" s="134" t="s">
        <v>1134</v>
      </c>
      <c r="AA18" s="134"/>
      <c r="AB18" s="766" t="s">
        <v>1135</v>
      </c>
      <c r="AC18" s="767"/>
      <c r="AD18" s="859">
        <v>18190</v>
      </c>
      <c r="AE18" s="861"/>
      <c r="AF18" s="198" t="s">
        <v>1136</v>
      </c>
      <c r="AG18" s="197">
        <v>85</v>
      </c>
      <c r="AH18" s="169"/>
      <c r="AI18" s="134" t="s">
        <v>1137</v>
      </c>
      <c r="AJ18" s="134"/>
      <c r="AK18" s="97"/>
      <c r="AL18" s="134"/>
    </row>
    <row r="19" spans="1:38" ht="15.75" customHeight="1">
      <c r="A19" s="653"/>
      <c r="B19" s="654"/>
      <c r="C19" s="659">
        <v>44100</v>
      </c>
      <c r="D19" s="562"/>
      <c r="E19" s="178" t="s">
        <v>1138</v>
      </c>
      <c r="F19" s="264">
        <v>1985</v>
      </c>
      <c r="G19" s="170"/>
      <c r="H19" s="196" t="s">
        <v>1139</v>
      </c>
      <c r="I19" s="134"/>
      <c r="J19" s="766" t="s">
        <v>1140</v>
      </c>
      <c r="K19" s="767"/>
      <c r="L19" s="659">
        <v>18030</v>
      </c>
      <c r="M19" s="660"/>
      <c r="N19" s="128" t="s">
        <v>1141</v>
      </c>
      <c r="O19" s="197">
        <v>1895</v>
      </c>
      <c r="P19" s="169"/>
      <c r="Q19" s="196" t="s">
        <v>1142</v>
      </c>
      <c r="R19" s="202"/>
      <c r="S19" s="673"/>
      <c r="T19" s="654"/>
      <c r="U19" s="659">
        <v>18370</v>
      </c>
      <c r="V19" s="699"/>
      <c r="W19" s="128" t="s">
        <v>1143</v>
      </c>
      <c r="X19" s="197">
        <v>3520</v>
      </c>
      <c r="Y19" s="169"/>
      <c r="Z19" s="134" t="s">
        <v>1144</v>
      </c>
      <c r="AA19" s="134"/>
      <c r="AB19" s="673"/>
      <c r="AC19" s="654"/>
      <c r="AD19" s="859">
        <v>18210</v>
      </c>
      <c r="AE19" s="861"/>
      <c r="AF19" s="128" t="s">
        <v>1145</v>
      </c>
      <c r="AG19" s="197">
        <v>395</v>
      </c>
      <c r="AH19" s="169"/>
      <c r="AI19" s="134" t="s">
        <v>1146</v>
      </c>
      <c r="AJ19" s="134"/>
      <c r="AK19" s="97"/>
      <c r="AL19" s="134"/>
    </row>
    <row r="20" spans="1:38" ht="15.75" customHeight="1">
      <c r="A20" s="653"/>
      <c r="B20" s="654"/>
      <c r="C20" s="659">
        <v>44110</v>
      </c>
      <c r="D20" s="562"/>
      <c r="E20" s="178" t="s">
        <v>1147</v>
      </c>
      <c r="F20" s="264">
        <v>2755</v>
      </c>
      <c r="G20" s="170"/>
      <c r="H20" s="196" t="s">
        <v>1148</v>
      </c>
      <c r="I20" s="134"/>
      <c r="J20" s="819" t="s">
        <v>1149</v>
      </c>
      <c r="K20" s="820"/>
      <c r="L20" s="689">
        <v>18090</v>
      </c>
      <c r="M20" s="705"/>
      <c r="N20" s="171" t="s">
        <v>1150</v>
      </c>
      <c r="O20" s="203">
        <v>900</v>
      </c>
      <c r="P20" s="173"/>
      <c r="Q20" s="196" t="s">
        <v>1151</v>
      </c>
      <c r="R20" s="202"/>
      <c r="S20" s="766" t="s">
        <v>1152</v>
      </c>
      <c r="T20" s="767"/>
      <c r="U20" s="659">
        <v>18400</v>
      </c>
      <c r="V20" s="699"/>
      <c r="W20" s="128" t="s">
        <v>1153</v>
      </c>
      <c r="X20" s="197">
        <v>465</v>
      </c>
      <c r="Y20" s="169"/>
      <c r="Z20" s="134" t="s">
        <v>1154</v>
      </c>
      <c r="AA20" s="134"/>
      <c r="AB20" s="819" t="s">
        <v>1155</v>
      </c>
      <c r="AC20" s="820"/>
      <c r="AD20" s="920">
        <v>18230</v>
      </c>
      <c r="AE20" s="921"/>
      <c r="AF20" s="139" t="s">
        <v>1156</v>
      </c>
      <c r="AG20" s="218">
        <v>250</v>
      </c>
      <c r="AH20" s="186"/>
      <c r="AI20" s="134" t="s">
        <v>1157</v>
      </c>
      <c r="AJ20" s="134"/>
      <c r="AK20" s="97"/>
      <c r="AL20" s="134"/>
    </row>
    <row r="21" spans="1:38" ht="15.75" customHeight="1">
      <c r="A21" s="653"/>
      <c r="B21" s="654"/>
      <c r="C21" s="659">
        <v>44120</v>
      </c>
      <c r="D21" s="562"/>
      <c r="E21" s="178" t="s">
        <v>1158</v>
      </c>
      <c r="F21" s="264">
        <v>3270</v>
      </c>
      <c r="G21" s="170"/>
      <c r="H21" s="196" t="s">
        <v>1159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66" t="s">
        <v>1160</v>
      </c>
      <c r="T21" s="767"/>
      <c r="U21" s="659">
        <v>18240</v>
      </c>
      <c r="V21" s="699"/>
      <c r="W21" s="128" t="s">
        <v>1161</v>
      </c>
      <c r="X21" s="197">
        <v>995</v>
      </c>
      <c r="Y21" s="169"/>
      <c r="Z21" s="134" t="s">
        <v>1162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653"/>
      <c r="B22" s="654"/>
      <c r="C22" s="659">
        <v>44130</v>
      </c>
      <c r="D22" s="562"/>
      <c r="E22" s="178" t="s">
        <v>1163</v>
      </c>
      <c r="F22" s="264">
        <v>2250</v>
      </c>
      <c r="G22" s="170"/>
      <c r="H22" s="196" t="s">
        <v>1164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73"/>
      <c r="T22" s="654"/>
      <c r="U22" s="666">
        <v>18260</v>
      </c>
      <c r="V22" s="922"/>
      <c r="W22" s="136" t="s">
        <v>1165</v>
      </c>
      <c r="X22" s="793" t="s">
        <v>1166</v>
      </c>
      <c r="Y22" s="79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653"/>
      <c r="B23" s="654"/>
      <c r="C23" s="659">
        <v>44140</v>
      </c>
      <c r="D23" s="562"/>
      <c r="E23" s="178" t="s">
        <v>1167</v>
      </c>
      <c r="F23" s="264">
        <v>4215</v>
      </c>
      <c r="G23" s="170"/>
      <c r="H23" s="196" t="s">
        <v>1168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66" t="s">
        <v>1169</v>
      </c>
      <c r="T23" s="767"/>
      <c r="U23" s="659">
        <v>30450</v>
      </c>
      <c r="V23" s="699"/>
      <c r="W23" s="128" t="s">
        <v>1170</v>
      </c>
      <c r="X23" s="197">
        <v>150</v>
      </c>
      <c r="Y23" s="169"/>
      <c r="Z23" s="134" t="s">
        <v>1171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653"/>
      <c r="B24" s="654"/>
      <c r="C24" s="666">
        <v>44150</v>
      </c>
      <c r="D24" s="586"/>
      <c r="E24" s="366" t="s">
        <v>1172</v>
      </c>
      <c r="F24" s="825" t="s">
        <v>1173</v>
      </c>
      <c r="G24" s="826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66" t="s">
        <v>1174</v>
      </c>
      <c r="T24" s="767"/>
      <c r="U24" s="659">
        <v>30470</v>
      </c>
      <c r="V24" s="699"/>
      <c r="W24" s="128" t="s">
        <v>1175</v>
      </c>
      <c r="X24" s="197">
        <v>30</v>
      </c>
      <c r="Y24" s="169"/>
      <c r="Z24" s="134" t="s">
        <v>1176</v>
      </c>
      <c r="AA24" s="134"/>
      <c r="AI24" s="134"/>
      <c r="AJ24" s="134"/>
      <c r="AK24" s="97"/>
      <c r="AL24" s="134"/>
    </row>
    <row r="25" spans="1:38" ht="15.75" customHeight="1">
      <c r="A25" s="653"/>
      <c r="B25" s="654"/>
      <c r="C25" s="659">
        <v>44155</v>
      </c>
      <c r="D25" s="562"/>
      <c r="E25" s="178" t="s">
        <v>1177</v>
      </c>
      <c r="F25" s="264">
        <v>3035</v>
      </c>
      <c r="G25" s="170"/>
      <c r="H25" s="196" t="s">
        <v>1178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86"/>
      <c r="T25" s="687"/>
      <c r="U25" s="689">
        <v>30480</v>
      </c>
      <c r="V25" s="765"/>
      <c r="W25" s="171" t="s">
        <v>1179</v>
      </c>
      <c r="X25" s="203">
        <v>280</v>
      </c>
      <c r="Y25" s="173"/>
      <c r="Z25" s="134" t="s">
        <v>1180</v>
      </c>
      <c r="AA25" s="134"/>
      <c r="AI25" s="134"/>
      <c r="AJ25" s="134"/>
      <c r="AK25" s="97"/>
      <c r="AL25" s="134"/>
    </row>
    <row r="26" spans="1:38" ht="15.75" customHeight="1">
      <c r="A26" s="653"/>
      <c r="B26" s="654"/>
      <c r="C26" s="659">
        <v>44160</v>
      </c>
      <c r="D26" s="562"/>
      <c r="E26" s="178" t="s">
        <v>1181</v>
      </c>
      <c r="F26" s="264">
        <v>5395</v>
      </c>
      <c r="G26" s="170"/>
      <c r="H26" s="196" t="s">
        <v>1182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653"/>
      <c r="B27" s="654"/>
      <c r="C27" s="659">
        <v>44170</v>
      </c>
      <c r="D27" s="562"/>
      <c r="E27" s="178" t="s">
        <v>1183</v>
      </c>
      <c r="F27" s="264">
        <v>3055</v>
      </c>
      <c r="G27" s="170"/>
      <c r="H27" s="196" t="s">
        <v>1184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653"/>
      <c r="B28" s="654"/>
      <c r="C28" s="659">
        <v>44180</v>
      </c>
      <c r="D28" s="562"/>
      <c r="E28" s="178" t="s">
        <v>1185</v>
      </c>
      <c r="F28" s="264">
        <v>3055</v>
      </c>
      <c r="G28" s="170"/>
      <c r="H28" s="196" t="s">
        <v>1186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653"/>
      <c r="B29" s="654"/>
      <c r="C29" s="659">
        <v>44190</v>
      </c>
      <c r="D29" s="562"/>
      <c r="E29" s="178" t="s">
        <v>1187</v>
      </c>
      <c r="F29" s="264">
        <v>2445</v>
      </c>
      <c r="G29" s="170"/>
      <c r="H29" s="196" t="s">
        <v>1188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653"/>
      <c r="B30" s="654"/>
      <c r="C30" s="659">
        <v>44200</v>
      </c>
      <c r="D30" s="562"/>
      <c r="E30" s="178" t="s">
        <v>1189</v>
      </c>
      <c r="F30" s="264">
        <v>2030</v>
      </c>
      <c r="G30" s="170"/>
      <c r="H30" s="196" t="s">
        <v>1190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653"/>
      <c r="B31" s="654"/>
      <c r="C31" s="659">
        <v>44210</v>
      </c>
      <c r="D31" s="562"/>
      <c r="E31" s="178" t="s">
        <v>1191</v>
      </c>
      <c r="F31" s="264">
        <v>2310</v>
      </c>
      <c r="G31" s="170"/>
      <c r="H31" s="196" t="s">
        <v>1192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653"/>
      <c r="B32" s="654"/>
      <c r="C32" s="659">
        <v>44220</v>
      </c>
      <c r="D32" s="562"/>
      <c r="E32" s="178" t="s">
        <v>1193</v>
      </c>
      <c r="F32" s="264">
        <v>2310</v>
      </c>
      <c r="G32" s="170"/>
      <c r="H32" s="196" t="s">
        <v>1194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653"/>
      <c r="B33" s="654"/>
      <c r="C33" s="666">
        <v>44230</v>
      </c>
      <c r="D33" s="586"/>
      <c r="E33" s="242" t="s">
        <v>1195</v>
      </c>
      <c r="F33" s="916" t="s">
        <v>1196</v>
      </c>
      <c r="G33" s="917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653"/>
      <c r="B34" s="654"/>
      <c r="C34" s="659">
        <v>44240</v>
      </c>
      <c r="D34" s="562"/>
      <c r="E34" s="178" t="s">
        <v>1197</v>
      </c>
      <c r="F34" s="264">
        <v>2830</v>
      </c>
      <c r="G34" s="175"/>
      <c r="H34" s="196" t="s">
        <v>1198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15"/>
      <c r="B35" s="687"/>
      <c r="C35" s="689">
        <v>44250</v>
      </c>
      <c r="D35" s="557"/>
      <c r="E35" s="332" t="s">
        <v>1199</v>
      </c>
      <c r="F35" s="298">
        <v>1135</v>
      </c>
      <c r="G35" s="170"/>
      <c r="H35" s="196" t="s">
        <v>1200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805</v>
      </c>
      <c r="B36" s="177"/>
      <c r="C36" s="177"/>
      <c r="D36" s="177"/>
      <c r="E36" s="246"/>
      <c r="F36" s="200">
        <f>SUM(F11:F35)</f>
        <v>63245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812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AE43" s="134"/>
      <c r="AF43" s="408" t="s">
        <v>1201</v>
      </c>
      <c r="AG43" s="409"/>
      <c r="AH43" s="215">
        <f>F36</f>
        <v>63245</v>
      </c>
      <c r="AI43" s="134"/>
      <c r="AJ43" s="134"/>
      <c r="AK43" s="134"/>
      <c r="AL43" s="134"/>
    </row>
    <row r="44" spans="1:38" ht="15.75" customHeight="1">
      <c r="A44" s="144" t="s">
        <v>331</v>
      </c>
      <c r="AE44" s="134"/>
      <c r="AF44" s="410" t="s">
        <v>507</v>
      </c>
      <c r="AG44" s="418"/>
      <c r="AH44" s="216">
        <f>SUM(O11:O20,X11:X25,AG11:AG20)</f>
        <v>30215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134"/>
      <c r="AF45" s="191" t="s">
        <v>334</v>
      </c>
      <c r="AG45" s="192"/>
      <c r="AH45" s="217">
        <f>SUM(AH43:AH44)</f>
        <v>93460</v>
      </c>
      <c r="AI45" s="134"/>
      <c r="AJ45" s="134"/>
      <c r="AK45" s="134"/>
      <c r="AL45" s="134"/>
    </row>
    <row r="46" spans="1:38" ht="15.75" customHeight="1">
      <c r="A46" s="144" t="s">
        <v>335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TASf3wXN0269zlA8Pm/L6UoQJWNDoqi7Pbg1uMfDXxdniAXpUcZf1fmnvaZ1g6Th+qqpaGNfRF3sRJQPGBADPg==" saltValue="mKqjZz25VLqEvYiqkZmbdw==" spinCount="100000" sheet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伊勢　成</cp:lastModifiedBy>
  <cp:revision/>
  <cp:lastPrinted>2023-09-28T01:16:45Z</cp:lastPrinted>
  <dcterms:created xsi:type="dcterms:W3CDTF">2021-05-11T08:24:59Z</dcterms:created>
  <dcterms:modified xsi:type="dcterms:W3CDTF">2025-03-26T06:40:49Z</dcterms:modified>
  <cp:category/>
  <cp:contentStatus/>
</cp:coreProperties>
</file>