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C1416875-6941-4375-A506-403033039DFF}" xr6:coauthVersionLast="47" xr6:coauthVersionMax="47" xr10:uidLastSave="{00000000-0000-0000-0000-000000000000}"/>
  <bookViews>
    <workbookView xWindow="28690" yWindow="-110" windowWidth="29020" windowHeight="157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<sst xmlns="http://schemas.openxmlformats.org/spreadsheetml/2006/main" count="2536" uniqueCount="1793">
  <si>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</si>
  <si>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</si>
  <si>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</si>
  <si>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</si>
  <si>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</si>
  <si>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</si>
  <si>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</si>
  <si>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</si>
  <si>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</si>
  <si>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</si>
  <si>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</si>
  <si>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</si>
  <si>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</si>
  <si>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</si>
  <si>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</si>
  <si>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</si>
  <si>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</si>
  <si>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</si>
  <si>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</si>
  <si>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</si>
  <si>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</si>
  <si>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</si>
  <si>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</si>
  <si>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</si>
  <si>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</si>
  <si>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</si>
  <si>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</si>
  <si>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</si>
  <si>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</si>
  <si>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</si>
  <si>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</si>
  <si>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</si>
  <si>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</si>
  <si>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</si>
  <si>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</si>
  <si>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</si>
  <si>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</si>
  <si>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</si>
  <si>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</si>
  <si>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</si>
  <si>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</si>
  <si>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</si>
  <si>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</si>
  <si>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</si>
  <si>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</si>
  <si>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</si>
  <si>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</si>
  <si>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</si>
  <si>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</si>
  <si>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</si>
  <si>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</si>
  <si>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</si>
  <si>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</si>
  <si>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</si>
  <si>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</si>
  <si>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</si>
  <si>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</si>
  <si>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</si>
  <si>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</si>
  <si>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</si>
  <si>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</si>
  <si>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</si>
  <si>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</si>
  <si>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</si>
  <si>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</si>
  <si>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</si>
  <si>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</si>
  <si>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</si>
  <si>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</si>
  <si>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</si>
  <si>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</si>
  <si>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</si>
  <si>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</si>
  <si>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</si>
  <si>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</si>
  <si>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</si>
  <si>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</si>
  <si>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</si>
  <si>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</si>
  <si>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</si>
  <si>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</si>
  <si>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</si>
  <si>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</si>
  <si>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</si>
  <si>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</si>
  <si>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</si>
  <si>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</si>
  <si>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</si>
  <si>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</si>
  <si>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</si>
  <si>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</si>
  <si>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</si>
  <si>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</si>
  <si>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</si>
  <si>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</si>
  <si>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</si>
  <si>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</si>
  <si>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</si>
  <si>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</si>
  <si>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</si>
  <si>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</si>
  <si>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</si>
  <si>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</si>
  <si>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</si>
  <si>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</si>
  <si>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</si>
  <si>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</si>
  <si>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</si>
  <si>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</si>
  <si>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</si>
  <si>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</si>
  <si>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</si>
  <si>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</si>
  <si>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</si>
  <si>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</si>
  <si>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</si>
  <si>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</si>
  <si>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</si>
  <si>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</si>
  <si>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</si>
  <si>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</si>
  <si>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</si>
  <si>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</si>
  <si>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</si>
  <si>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</si>
  <si>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</si>
  <si>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</si>
  <si>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</si>
  <si>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</si>
  <si>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</si>
  <si>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</si>
  <si>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</si>
  <si>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</si>
  <si>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</si>
  <si>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</si>
  <si>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</si>
  <si>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</si>
  <si>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</si>
  <si>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</si>
  <si>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</si>
  <si>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</si>
  <si>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</si>
  <si>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</si>
  <si>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</si>
  <si>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</si>
  <si>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</si>
  <si>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</si>
  <si>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</si>
  <si>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</si>
  <si>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</si>
  <si>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</si>
  <si>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</si>
  <si>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</si>
  <si>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</si>
  <si>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</si>
  <si>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</si>
  <si>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</si>
  <si>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</si>
  <si>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</si>
  <si>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</si>
  <si>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</si>
  <si>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</si>
  <si>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</si>
  <si>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</si>
  <si>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</si>
  <si>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</si>
  <si>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</si>
  <si>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</si>
  <si>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</si>
  <si>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</si>
  <si>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</si>
  <si>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</si>
  <si>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</si>
  <si>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</si>
  <si>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</si>
  <si>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</si>
  <si>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</si>
  <si>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</si>
  <si>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</si>
  <si>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</si>
  <si>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</si>
  <si>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</si>
  <si>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</si>
  <si>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</si>
  <si>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</si>
  <si>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</si>
  <si>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</si>
  <si>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</si>
  <si>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</si>
  <si>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</si>
  <si>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</si>
  <si>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</si>
  <si>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</si>
  <si>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</si>
  <si>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</si>
  <si>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</si>
  <si>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</si>
  <si>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</si>
  <si>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</si>
  <si>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</si>
  <si>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</si>
  <si>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</si>
  <si>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</si>
  <si>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</si>
  <si>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</si>
  <si>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</si>
  <si>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</si>
  <si>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</si>
  <si>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</si>
  <si>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</si>
  <si>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</si>
  <si>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</si>
  <si>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</si>
  <si>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</si>
  <si>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</si>
  <si>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</si>
  <si>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</si>
  <si>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</si>
  <si>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</si>
  <si>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</si>
  <si>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</si>
  <si>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</si>
  <si>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</si>
  <si>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</si>
  <si>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</si>
  <si>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</si>
  <si>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</si>
  <si>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</si>
  <si>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</si>
  <si>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</si>
  <si>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</si>
  <si>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</si>
  <si>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</si>
  <si>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</si>
  <si>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</si>
  <si>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</si>
  <si>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</si>
  <si>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</si>
  <si>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</si>
  <si>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</si>
  <si>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</si>
  <si>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</si>
  <si>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</si>
  <si>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</si>
  <si>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</si>
  <si>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</si>
  <si>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</si>
  <si>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</si>
  <si>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</si>
  <si>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</si>
  <si>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</si>
  <si>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</si>
  <si>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</si>
  <si>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</si>
  <si>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</si>
  <si>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</si>
  <si>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</si>
  <si>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</si>
  <si>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</si>
  <si>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</si>
  <si>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</si>
  <si>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</si>
  <si>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</si>
  <si>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</si>
  <si>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</si>
  <si>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</si>
  <si>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</si>
  <si>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</si>
  <si>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</si>
  <si>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</si>
  <si>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</si>
  <si>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</si>
  <si>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</si>
  <si>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</si>
  <si>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</si>
  <si>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</si>
  <si>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</si>
  <si>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</si>
  <si>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</si>
  <si>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</si>
  <si>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</si>
  <si>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</si>
  <si>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</si>
  <si>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</si>
  <si>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</si>
  <si>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</si>
  <si>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</si>
  <si>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</si>
  <si>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</si>
  <si>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</si>
  <si>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</si>
  <si>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</si>
  <si>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</si>
  <si>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</si>
  <si>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</si>
  <si>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</si>
  <si>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</si>
  <si>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</si>
  <si>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</si>
  <si>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</si>
  <si>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</si>
  <si>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</si>
  <si>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</si>
  <si>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</si>
  <si>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</si>
  <si>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</si>
  <si>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</si>
  <si>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</si>
  <si>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</si>
  <si>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</si>
  <si>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</si>
  <si>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</si>
  <si>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</si>
  <si>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</si>
  <si>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</si>
  <si>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</si>
  <si>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</si>
  <si>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</si>
  <si>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</si>
  <si>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</si>
  <si>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</si>
  <si>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</si>
  <si>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</si>
  <si>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</si>
  <si>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</si>
  <si>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</si>
  <si>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</si>
  <si>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</si>
  <si>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</si>
  <si>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</si>
  <si>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</si>
  <si>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</si>
  <si>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</si>
  <si>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</si>
  <si>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</si>
  <si>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</si>
  <si>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</si>
  <si>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</si>
  <si>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</si>
  <si>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</si>
  <si>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</si>
  <si>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</si>
  <si>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</si>
  <si>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</si>
  <si>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</si>
  <si>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</si>
  <si>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</si>
  <si>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</si>
  <si>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</si>
  <si>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</si>
  <si>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</si>
  <si>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</si>
  <si>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</si>
  <si>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</si>
  <si>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</si>
  <si>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</si>
  <si>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</si>
  <si>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</si>
  <si>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</si>
  <si>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</si>
  <si>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</si>
  <si>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</si>
  <si>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</si>
  <si>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</si>
  <si>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</si>
  <si>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</si>
  <si>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</si>
  <si>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</si>
  <si>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</si>
  <si>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</si>
  <si>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</si>
  <si>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</si>
  <si>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</si>
  <si>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</si>
  <si>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</si>
  <si>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</si>
  <si>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</si>
  <si>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</si>
  <si>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</si>
  <si>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</si>
  <si>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</si>
  <si>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</si>
  <si>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</si>
  <si>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</si>
  <si>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</si>
  <si>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</si>
  <si>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</si>
  <si>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</si>
  <si>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</si>
  <si>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</si>
  <si>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</si>
  <si>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</si>
  <si>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</si>
  <si>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</si>
  <si>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</si>
  <si>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</si>
  <si>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</si>
  <si>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</si>
  <si>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</si>
  <si>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</si>
  <si>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</si>
  <si>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</si>
  <si>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</si>
  <si>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</si>
  <si>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</si>
  <si>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</si>
  <si>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</si>
  <si>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</si>
  <si>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</si>
  <si>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</si>
  <si>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</si>
  <si>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</si>
  <si>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</si>
  <si>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</si>
  <si>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</si>
  <si>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</si>
  <si>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</si>
  <si>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</si>
  <si>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</si>
  <si>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</si>
  <si>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</si>
  <si>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</si>
  <si>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</si>
  <si>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</si>
  <si>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</si>
  <si>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</si>
  <si>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</si>
  <si>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</si>
  <si>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</si>
  <si>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</si>
  <si>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</si>
  <si>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</si>
  <si>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</si>
  <si>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</si>
  <si>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</si>
  <si>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</si>
  <si>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</si>
  <si>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</si>
  <si>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</si>
  <si>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</si>
  <si>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</si>
  <si>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</si>
  <si>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</si>
  <si>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</si>
  <si>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</si>
  <si>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</si>
  <si>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</si>
  <si>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</si>
  <si>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</si>
  <si>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</si>
  <si>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</si>
  <si>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</si>
  <si>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</si>
  <si>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</si>
  <si>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</si>
  <si>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</si>
  <si>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</si>
  <si>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</si>
  <si>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</si>
  <si>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</si>
  <si>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</si>
  <si>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</si>
  <si>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</si>
  <si>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</si>
  <si>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</si>
  <si>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</si>
  <si>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</si>
  <si>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</si>
  <si>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</si>
  <si>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</si>
  <si>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</si>
  <si>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</si>
  <si>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</si>
  <si>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</si>
  <si>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</si>
  <si>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</si>
  <si>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</si>
  <si>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</si>
  <si>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</si>
  <si>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</si>
  <si>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</si>
  <si>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</si>
  <si>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</si>
  <si>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</si>
  <si>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</si>
  <si>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</si>
  <si>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</si>
  <si>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</si>
  <si>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</si>
  <si>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</si>
  <si>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</si>
  <si>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</si>
  <si>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</si>
  <si>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</si>
  <si>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</si>
  <si>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</si>
  <si>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</si>
  <si>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</si>
  <si>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</si>
  <si>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</si>
  <si>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</si>
  <si>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</si>
  <si>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</si>
  <si>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</si>
  <si>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</si>
  <si>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</si>
  <si>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</si>
  <si>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</si>
  <si>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</si>
  <si>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</si>
  <si>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</si>
  <si>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</si>
  <si>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</si>
  <si>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</si>
  <si>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</si>
  <si>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</si>
  <si>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</si>
  <si>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</si>
  <si>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</si>
  <si>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</si>
  <si>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</si>
  <si>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</si>
  <si>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</si>
  <si>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</si>
  <si>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</si>
  <si>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</si>
  <si>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</si>
  <si>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</si>
  <si>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</si>
  <si>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</si>
  <si>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</si>
  <si>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</si>
  <si>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</si>
  <si>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</si>
  <si>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</si>
  <si>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</si>
  <si>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</si>
  <si>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</si>
  <si>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</si>
  <si>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</si>
  <si>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</si>
  <si>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</si>
  <si>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</si>
  <si>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</si>
  <si>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</si>
  <si>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</si>
  <si>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</si>
  <si>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</si>
  <si>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</si>
  <si>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</si>
  <si>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</si>
  <si>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</si>
  <si>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</si>
  <si>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</si>
  <si>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</si>
  <si>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</si>
  <si>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</si>
  <si>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</si>
  <si>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</si>
  <si>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</si>
  <si>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</si>
  <si>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</si>
  <si>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</si>
  <si>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</si>
  <si>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</si>
  <si>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</si>
  <si>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</si>
  <si>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</si>
  <si>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</si>
  <si>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</si>
  <si>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</si>
  <si>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</si>
  <si>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</si>
  <si>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</si>
  <si>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</si>
  <si>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</si>
  <si>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</si>
  <si>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</si>
  <si>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</si>
  <si>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</si>
  <si>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</si>
  <si>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</si>
  <si>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</si>
  <si>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</si>
  <si>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</si>
  <si>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</si>
  <si>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</si>
  <si>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</si>
  <si>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</si>
  <si>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</si>
  <si>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</si>
  <si>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</si>
  <si>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</si>
  <si>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</si>
  <si>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</si>
  <si>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</si>
  <si>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</si>
  <si>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</si>
  <si>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</si>
  <si>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</si>
  <si>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</si>
  <si>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</si>
  <si>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</si>
  <si>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</si>
  <si>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</si>
  <si>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</si>
  <si>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</si>
  <si>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</si>
  <si>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</si>
  <si>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</si>
  <si>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</si>
  <si>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</si>
  <si>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</si>
  <si>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</si>
  <si>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</si>
  <si>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</si>
  <si>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</si>
  <si>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</si>
  <si>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</si>
  <si>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</si>
  <si>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</si>
  <si>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</si>
  <si>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</si>
  <si>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</si>
  <si>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</si>
  <si>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</si>
  <si>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</si>
  <si>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</si>
  <si>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</si>
  <si>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</si>
  <si>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</si>
  <si>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</si>
  <si>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</si>
  <si>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</si>
  <si>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</si>
  <si>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</si>
  <si>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</si>
  <si>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</si>
  <si>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</si>
  <si>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</si>
  <si>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</si>
  <si>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</si>
  <si>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</si>
  <si>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</si>
  <si>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</si>
  <si>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</si>
  <si>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</si>
  <si>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</si>
  <si>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</si>
  <si>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</si>
  <si>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</si>
  <si>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</si>
  <si>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</si>
  <si>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</si>
  <si>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</si>
  <si>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</si>
  <si>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</si>
  <si>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</si>
  <si>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</si>
  <si>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</si>
  <si>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</si>
  <si>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</si>
  <si>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</si>
  <si>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</si>
  <si>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</si>
  <si>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</si>
  <si>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</si>
  <si>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</si>
  <si>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</si>
  <si>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</si>
  <si>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</si>
  <si>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</si>
  <si>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</si>
  <si>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</si>
  <si>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</si>
  <si>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</si>
  <si>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</si>
  <si>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</si>
  <si>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</si>
  <si>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</si>
  <si>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</si>
  <si>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</si>
  <si>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</si>
  <si>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</si>
  <si>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</si>
  <si>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</si>
  <si>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</si>
  <si>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</si>
  <si>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</si>
  <si>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</si>
  <si>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</si>
  <si>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</si>
  <si>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</si>
  <si>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</si>
  <si>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</si>
  <si>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</si>
  <si>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</si>
  <si>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</si>
  <si>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</si>
  <si>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</si>
  <si>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</si>
  <si>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</si>
  <si>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</si>
  <si>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</si>
  <si>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</si>
  <si>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</si>
  <si>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</si>
  <si>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</si>
  <si>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</si>
  <si>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</si>
  <si>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</si>
  <si>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</si>
  <si>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</si>
  <si>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</si>
  <si>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</si>
  <si>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</si>
  <si>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</si>
  <si>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</si>
  <si>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</si>
  <si>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</si>
  <si>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</si>
  <si>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</si>
  <si>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</si>
  <si>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</si>
  <si>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</si>
  <si>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</si>
  <si>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</si>
  <si>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</si>
  <si>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</si>
  <si>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</si>
  <si>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</si>
  <si>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</si>
  <si>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</si>
  <si>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</si>
  <si>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</si>
  <si>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</si>
  <si>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</si>
  <si>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</si>
  <si>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</si>
  <si>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</si>
  <si>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</si>
  <si>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</si>
  <si>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</si>
  <si>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</si>
  <si>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</si>
  <si>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</si>
  <si>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</si>
  <si>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</si>
  <si>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</si>
  <si>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</si>
  <si>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</si>
  <si>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</si>
  <si>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</si>
  <si>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</si>
  <si>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</si>
  <si>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</si>
  <si>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</si>
  <si>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</si>
  <si>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</si>
  <si>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</si>
  <si>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</si>
  <si>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</si>
  <si>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</si>
  <si>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</si>
  <si>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</si>
  <si>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</si>
  <si>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</si>
  <si>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</si>
  <si>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</si>
  <si>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</si>
  <si>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</si>
  <si>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</si>
  <si>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</si>
  <si>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</si>
  <si>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</si>
  <si>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</si>
  <si>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</si>
  <si>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</si>
  <si>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</si>
  <si>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</si>
  <si>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</si>
  <si>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</si>
  <si>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</si>
  <si>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</si>
  <si>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</si>
  <si>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</si>
  <si>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</si>
  <si>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</si>
  <si>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</si>
  <si>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</si>
  <si>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</si>
  <si>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</si>
  <si>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</si>
  <si>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</si>
  <si>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</si>
  <si>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</si>
  <si>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</si>
  <si>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</si>
  <si>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</si>
  <si>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</si>
  <si>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</si>
  <si>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</si>
  <si>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</si>
  <si>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</si>
  <si>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</si>
  <si>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</si>
  <si>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</si>
  <si>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</si>
  <si>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</si>
  <si>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</si>
  <si>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</si>
  <si>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</si>
  <si>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</si>
  <si>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</si>
  <si>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</si>
  <si>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</si>
  <si>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</si>
  <si>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</si>
  <si>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</si>
  <si>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</si>
  <si>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</si>
  <si>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</si>
  <si>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</si>
  <si>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</si>
  <si>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</si>
  <si>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</si>
  <si>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</si>
  <si>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</si>
  <si>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</si>
  <si>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</si>
  <si>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</si>
  <si>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</si>
  <si>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</si>
  <si>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</si>
  <si>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</si>
  <si>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</si>
  <si>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</si>
  <si>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</si>
  <si>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</si>
  <si>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</si>
  <si>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</si>
  <si>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</si>
  <si>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</si>
  <si>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</si>
  <si>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</si>
  <si>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</si>
  <si>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</si>
  <si>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</si>
  <si>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</si>
  <si>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</si>
  <si>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</si>
  <si>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</si>
  <si>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</si>
  <si>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</si>
  <si>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</si>
  <si>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</si>
  <si>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</si>
  <si>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</si>
  <si>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</si>
  <si>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</si>
  <si>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</si>
  <si>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</si>
  <si>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</si>
  <si>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</si>
  <si>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</si>
  <si>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</si>
  <si>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</si>
  <si>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</si>
  <si>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</si>
  <si>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</si>
  <si>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</si>
  <si>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</si>
  <si>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</si>
  <si>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</si>
  <si>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</si>
  <si>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</si>
  <si>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</si>
  <si>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</si>
  <si>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</si>
  <si>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</si>
  <si>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</si>
  <si>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</si>
  <si>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</si>
  <si>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</si>
  <si>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</si>
  <si>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</si>
  <si>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</si>
  <si>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</si>
  <si>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</si>
  <si>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</si>
  <si>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</si>
  <si>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</si>
  <si>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</si>
  <si>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</si>
  <si>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</si>
  <si>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</si>
  <si>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</si>
  <si>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</si>
  <si>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</si>
  <si>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</si>
  <si>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</si>
  <si>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</si>
  <si>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</si>
  <si>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</si>
  <si>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</si>
  <si>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</si>
  <si>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</si>
  <si>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</si>
  <si>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</si>
  <si>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</si>
  <si>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</si>
  <si>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</si>
  <si>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</si>
  <si>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</si>
  <si>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</si>
  <si>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</si>
  <si>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</si>
  <si>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</si>
  <si>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</si>
  <si>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</si>
  <si>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</si>
  <si>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</si>
  <si>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</si>
  <si>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</si>
  <si>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</si>
  <si>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</si>
  <si>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</si>
  <si>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</si>
  <si>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</si>
  <si>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</si>
  <si>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</si>
  <si>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</si>
  <si>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</si>
  <si>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</si>
  <si>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</si>
  <si>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</si>
  <si>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</si>
  <si>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</si>
  <si>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</si>
  <si>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</si>
  <si>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</si>
  <si>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</si>
  <si>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</si>
  <si>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</si>
  <si>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</si>
  <si>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</si>
  <si>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</si>
  <si>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</si>
  <si>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</si>
  <si>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</si>
  <si>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</si>
  <si>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</si>
  <si>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</si>
  <si>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</si>
  <si>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</si>
  <si>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</si>
  <si>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</si>
  <si>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</si>
  <si>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</si>
  <si>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</si>
  <si>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</si>
  <si>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</si>
  <si>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</si>
  <si>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</si>
  <si>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</si>
  <si>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</si>
  <si>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</si>
  <si>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</si>
  <si>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</si>
  <si>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</si>
  <si>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</si>
  <si>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</si>
  <si>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</si>
  <si>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</si>
  <si>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</si>
  <si>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</si>
  <si>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</si>
  <si>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</si>
  <si>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</si>
  <si>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</si>
  <si>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</si>
  <si>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</si>
  <si>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</si>
  <si>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</si>
  <si>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</si>
  <si>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</si>
  <si>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</si>
  <si>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</si>
  <si>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</si>
  <si>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</si>
  <si>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</si>
  <si>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</si>
  <si>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</si>
  <si>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</si>
  <si>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</si>
  <si>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</si>
  <si>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</si>
  <si>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</si>
  <si>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</si>
  <si>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</si>
  <si>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</si>
  <si>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</si>
  <si>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</si>
  <si>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</si>
  <si>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</si>
  <si>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</si>
  <si>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</si>
  <si>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</si>
  <si>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</si>
  <si>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</si>
  <si>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</si>
  <si>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</si>
  <si>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</si>
  <si>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</si>
  <si>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</si>
  <si>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</si>
  <si>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</si>
  <si>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</si>
  <si>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</si>
  <si>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</si>
  <si>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</si>
  <si>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</si>
  <si>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</si>
  <si>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</si>
  <si>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</si>
  <si>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</si>
  <si>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</si>
  <si>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</si>
  <si>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</si>
  <si>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</si>
  <si>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</si>
  <si>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</si>
  <si>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</si>
  <si>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</si>
  <si>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</si>
  <si>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</si>
  <si>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</si>
  <si>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</si>
  <si>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</si>
  <si>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</si>
  <si>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</si>
  <si>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</si>
  <si>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</si>
  <si>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</si>
  <si>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</si>
  <si>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</si>
  <si>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</si>
  <si>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</si>
  <si>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</si>
  <si>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</si>
  <si>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</si>
  <si>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</si>
  <si>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</si>
  <si>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</si>
  <si>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</si>
  <si>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</si>
  <si>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</si>
  <si>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</si>
  <si>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</si>
  <si>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</si>
  <si>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</si>
  <si>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</si>
  <si>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</si>
  <si>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</si>
  <si>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</si>
  <si>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</si>
  <si>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</si>
  <si>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</si>
  <si>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</si>
  <si>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</si>
  <si>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</si>
  <si>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</si>
  <si>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</si>
  <si>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</si>
  <si>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</si>
  <si>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</si>
  <si>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</si>
  <si>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</si>
  <si>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</si>
  <si>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</si>
  <si>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</si>
  <si>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</si>
  <si>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</si>
  <si>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</si>
  <si>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</si>
  <si>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</si>
  <si>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</si>
  <si>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</si>
  <si>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</si>
  <si>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</si>
  <si>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</si>
  <si>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</si>
  <si>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</si>
  <si>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</si>
  <si>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</si>
  <si>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</si>
  <si>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</si>
  <si>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</si>
  <si>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</si>
  <si>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</si>
  <si>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</si>
  <si>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</si>
  <si>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</si>
  <si>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</si>
  <si>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</si>
  <si>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</si>
  <si>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</si>
  <si>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</si>
  <si>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</si>
  <si>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</si>
  <si>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</si>
  <si>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</si>
  <si>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</si>
  <si>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</si>
  <si>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</si>
  <si>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</si>
  <si>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</si>
  <si>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</si>
  <si>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</si>
  <si>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</si>
  <si>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</si>
  <si>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</si>
  <si>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</si>
  <si>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</si>
  <si>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</si>
  <si>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</si>
  <si>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</si>
  <si>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</si>
  <si>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</si>
  <si>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</si>
  <si>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</si>
  <si>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</si>
  <si>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</si>
  <si>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</si>
  <si>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</si>
  <si>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</si>
  <si>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</si>
  <si>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</si>
  <si>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</si>
  <si>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</si>
  <si>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</si>
  <si>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</si>
  <si>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</si>
  <si>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</si>
  <si>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</si>
  <si>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</si>
  <si>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</si>
  <si>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</si>
  <si>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</si>
  <si>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</si>
  <si>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</si>
  <si>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</si>
  <si>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</si>
  <si>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</si>
  <si>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</si>
  <si>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</si>
  <si>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</si>
  <si>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</si>
  <si>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</si>
  <si>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</si>
  <si>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</si>
  <si>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</si>
  <si>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</si>
  <si>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</si>
  <si>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</si>
  <si>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</si>
  <si>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</si>
  <si>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</si>
  <si>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</si>
  <si>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</si>
  <si>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</si>
  <si>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</si>
  <si>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</si>
  <si>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</si>
  <si>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</si>
  <si>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</si>
  <si>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</si>
  <si>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</si>
  <si>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</si>
  <si>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</si>
  <si>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</si>
  <si>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</si>
  <si>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</si>
  <si>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</si>
  <si>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</si>
  <si>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</si>
  <si>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</si>
  <si>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</si>
  <si>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</si>
  <si>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</si>
  <si>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</si>
  <si>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</si>
  <si>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</si>
  <si>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</si>
  <si>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</si>
  <si>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</si>
  <si>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</si>
  <si>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</si>
  <si>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</si>
  <si>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</si>
  <si>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</si>
  <si>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</si>
  <si>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</si>
  <si>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</si>
  <si>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</si>
  <si>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</si>
  <si>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</si>
  <si>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</si>
  <si>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</si>
  <si>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</si>
  <si>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</si>
  <si>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</si>
  <si>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</si>
  <si>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</si>
  <si>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</si>
  <si>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</si>
  <si>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</si>
  <si>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</si>
  <si>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</si>
  <si>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</si>
  <si>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</si>
  <si>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</si>
  <si>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</si>
  <si>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</si>
  <si>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</si>
  <si>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</si>
  <si>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</si>
  <si>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</si>
  <si>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</si>
  <si>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</si>
  <si>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</si>
  <si>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</si>
  <si>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</si>
  <si>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</si>
  <si>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</si>
  <si>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</si>
  <si>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</si>
  <si>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</si>
  <si>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</si>
  <si>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</si>
  <si>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</si>
  <si>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</si>
  <si>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</si>
  <si>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</si>
  <si>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</si>
  <si>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</si>
  <si>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</si>
  <si>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</si>
  <si>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</si>
  <si>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</si>
  <si>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</si>
  <si>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</si>
  <si>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</si>
  <si>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</si>
  <si>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</si>
  <si>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</si>
  <si>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</si>
  <si>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</si>
  <si>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</si>
  <si>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</si>
  <si>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</si>
  <si>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</si>
  <si>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</si>
  <si>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</si>
  <si>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</si>
  <si>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</si>
  <si>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</si>
  <si>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</si>
  <si>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</si>
  <si>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</si>
  <si>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</si>
  <si>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</si>
  <si>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</si>
  <si>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</si>
  <si>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</si>
  <si>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</si>
  <si>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</si>
  <si>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</si>
  <si>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</si>
  <si>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</si>
  <si>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</si>
  <si>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</si>
  <si>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</si>
  <si>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</si>
  <si>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</si>
  <si>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</si>
  <si>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</si>
  <si>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</si>
  <si>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</si>
  <si>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</si>
  <si>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</si>
  <si>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</si>
  <si>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</si>
  <si>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</si>
  <si>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</si>
  <si>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</si>
  <si>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</si>
  <si>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</si>
  <si>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</si>
  <si>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</si>
  <si>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</si>
  <si>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</si>
  <si>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</si>
  <si>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</si>
  <si>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</si>
  <si>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</si>
  <si>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</si>
  <si>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</si>
  <si>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</si>
  <si>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</si>
  <si>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</si>
  <si>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</si>
  <si>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</si>
  <si>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</si>
  <si>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</si>
  <si>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</si>
  <si>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</si>
  <si>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</si>
  <si>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</si>
  <si>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</si>
  <si>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</si>
  <si>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</si>
  <si>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</si>
  <si>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</si>
  <si>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</si>
  <si>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</si>
  <si>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</si>
  <si>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</si>
  <si>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</si>
  <si>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</si>
  <si>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</si>
  <si>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</si>
  <si>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</si>
  <si>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</si>
  <si>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</si>
  <si>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</si>
  <si>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</si>
  <si>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</si>
  <si>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</si>
  <si>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</si>
  <si>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</si>
  <si>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</si>
  <si>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</si>
  <si>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</si>
  <si>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</si>
  <si>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</si>
  <si>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</si>
  <si>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</si>
  <si>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</si>
  <si>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</si>
  <si>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</si>
  <si>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</si>
  <si>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</si>
  <si>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</si>
  <si>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</si>
  <si>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</si>
  <si>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</si>
  <si>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</si>
  <si>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</si>
  <si>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</si>
  <si>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</si>
  <si>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</si>
  <si>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</si>
  <si>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</si>
  <si>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</si>
  <si>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</si>
  <si>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</si>
  <si>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</si>
  <si>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</si>
  <si>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</si>
  <si>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</si>
  <si>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</si>
  <si>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</si>
  <si>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</si>
  <si>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</si>
  <si>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</si>
  <si>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</si>
  <si>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</si>
  <si>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</si>
  <si>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</si>
  <si>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</si>
  <si>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</si>
  <si>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</si>
  <si>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</si>
  <si>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</si>
  <si>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</si>
  <si>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</si>
  <si>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</si>
  <si>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</si>
  <si>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</si>
  <si>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</si>
  <si>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</si>
  <si>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</si>
  <si>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</si>
  <si>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</si>
  <si>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</si>
  <si>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</si>
  <si>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</si>
  <si>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</si>
  <si>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</si>
  <si>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</si>
  <si>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</si>
  <si>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</si>
  <si>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</si>
  <si>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</si>
  <si>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</si>
  <si>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</si>
  <si>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</si>
  <si>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</si>
  <si>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</si>
  <si>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</si>
  <si>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</si>
  <si>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</si>
  <si>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</si>
  <si>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</si>
  <si>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</si>
  <si>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</si>
  <si>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</si>
  <si>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</si>
  <si>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</si>
  <si>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</si>
  <si>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</si>
  <si>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</si>
  <si>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</si>
  <si>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</si>
  <si>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</si>
  <si>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</si>
  <si>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</si>
  <si>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</si>
  <si>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</si>
  <si>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</si>
  <si>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</si>
  <si>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</si>
  <si>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</si>
  <si>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</si>
  <si>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</si>
  <si>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</si>
  <si>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</si>
  <si>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</si>
  <si>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</si>
  <si>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</si>
  <si>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</si>
  <si>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</si>
  <si>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</si>
  <si>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</si>
  <si>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</si>
  <si>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</si>
  <si>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</si>
  <si>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</si>
  <si>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</si>
  <si>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</si>
  <si>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</si>
  <si>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</si>
  <si>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</si>
  <si>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</si>
  <si>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</si>
  <si>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</si>
  <si>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</si>
  <si>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</si>
  <si>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</si>
  <si>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</si>
  <si>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</si>
  <si>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</si>
  <si>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</si>
  <si>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</si>
  <si>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</si>
  <si>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</si>
  <si>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</si>
  <si>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</si>
  <si>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</si>
  <si>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</si>
  <si>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</si>
  <si>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</si>
  <si>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</si>
  <si>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</si>
  <si>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</si>
  <si>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</si>
  <si>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</si>
  <si>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</si>
  <si>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</si>
  <si>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</si>
  <si>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</si>
  <si>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</si>
  <si>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</si>
  <si>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</si>
  <si>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</si>
  <si>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</si>
  <si>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</si>
  <si>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</si>
  <si>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</si>
  <si>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</si>
  <si>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</si>
  <si>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</si>
  <si>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</si>
  <si>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</si>
  <si>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</si>
  <si>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</si>
  <si>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</si>
  <si>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</si>
  <si>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</si>
  <si>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</si>
  <si>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</si>
  <si>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</si>
  <si>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</si>
  <si>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</si>
  <si>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</si>
  <si>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</si>
  <si>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</si>
  <si>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</si>
  <si>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</si>
  <si>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</si>
  <si>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</si>
  <si>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</si>
  <si>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</si>
  <si>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</si>
  <si>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</si>
  <si>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</si>
  <si>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</si>
  <si>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</si>
  <si>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</si>
  <si>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</si>
  <si>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</si>
  <si>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</si>
  <si>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</si>
  <si>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</si>
  <si>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</si>
  <si>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</si>
  <si>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</si>
  <si>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</si>
  <si>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</si>
  <si>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</si>
  <si>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</si>
  <si>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</si>
  <si>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</si>
  <si>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</si>
  <si>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</si>
  <si>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</si>
  <si>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</si>
  <si>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</si>
  <si>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</si>
  <si>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</si>
  <si>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</si>
  <si>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</si>
  <si>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</si>
  <si>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</si>
  <si>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</si>
  <si>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</si>
  <si>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</si>
  <si>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</si>
  <si>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</si>
  <si>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</si>
  <si>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</si>
  <si>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</si>
  <si>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</si>
  <si>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</si>
  <si>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</si>
  <si>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</si>
  <si>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</si>
  <si>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</si>
  <si>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</si>
  <si>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</si>
  <si>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</si>
  <si>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</si>
  <si>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</si>
  <si>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</si>
  <si>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</si>
  <si>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</si>
  <si>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</si>
  <si>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</si>
  <si>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</si>
  <si>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</si>
  <si>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</si>
  <si>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</si>
  <si>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</si>
  <si>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</si>
  <si>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</si>
  <si>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</si>
  <si>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</si>
  <si>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</si>
  <si>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</si>
  <si>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</si>
  <si>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</si>
  <si>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</si>
  <si>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</si>
  <si>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</si>
  <si>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</si>
  <si>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</si>
  <si>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</si>
  <si>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</si>
  <si>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</si>
  <si>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</si>
  <si>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</si>
  <si>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</si>
  <si>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</si>
  <si>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</si>
  <si>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</si>
  <si>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</si>
  <si>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</si>
  <si>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</si>
  <si>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</si>
  <si>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</si>
  <si>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</si>
  <si>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</si>
  <si>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</si>
  <si>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</si>
  <si>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</si>
  <si>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</si>
  <si>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</si>
  <si>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</si>
  <si>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</si>
  <si>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</si>
  <si>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</si>
  <si>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</si>
  <si>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</si>
  <si>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</si>
  <si>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</si>
  <si>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</si>
  <si>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</si>
  <si>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</si>
  <si>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</si>
  <si>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</si>
  <si>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</si>
  <si>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</si>
  <si>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</si>
  <si>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</si>
  <si>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</si>
  <si>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</si>
  <si>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</si>
  <si>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</si>
  <si>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</si>
  <si>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</si>
  <si>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</si>
  <si>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</si>
  <si>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</si>
  <si>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</si>
  <si>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</si>
  <si>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</si>
  <si>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</si>
  <si>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</si>
  <si>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</si>
  <si>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</si>
  <si>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</si>
  <si>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</si>
  <si>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</si>
  <si>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</si>
  <si>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</si>
  <si>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</si>
  <si>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</si>
  <si>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</si>
  <si>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</si>
  <si>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</si>
  <si>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</si>
  <si>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</si>
  <si>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</si>
  <si>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</si>
  <si>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</si>
  <si>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</si>
  <si>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</si>
  <si>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</si>
  <si>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</si>
  <si>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</si>
  <si>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</si>
  <si>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</si>
  <si>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</si>
  <si>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</si>
  <si>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</si>
  <si>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</si>
  <si>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</si>
  <si>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</si>
  <si>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</si>
  <si>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</si>
  <si>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</si>
  <si>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</si>
  <si>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</si>
  <si>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</si>
  <si>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</si>
  <si>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</si>
  <si>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</si>
  <si>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</si>
  <si>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</si>
  <si>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</si>
  <si>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</si>
  <si>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</si>
  <si>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</si>
  <si>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</si>
  <si>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</si>
  <si>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</si>
  <si>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</si>
  <si>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</si>
  <si>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</si>
  <si>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</si>
  <si>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</si>
  <si>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</si>
  <si>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</si>
  <si>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</si>
  <si>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</si>
  <si>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</si>
  <si>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</si>
  <si>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</si>
  <si>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</si>
  <si>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</si>
  <si>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</si>
  <si>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</si>
  <si>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</si>
  <si>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</si>
  <si>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</si>
  <si>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</si>
  <si>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</si>
  <si>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日経620部（2024年6月1日～）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</si>
  <si>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</si>
  <si>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</si>
  <si>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</si>
  <si>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</si>
  <si>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</si>
  <si>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</si>
  <si>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</si>
  <si>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</si>
  <si>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</si>
  <si>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</si>
  <si>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</si>
  <si>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</si>
  <si>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</si>
  <si>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</si>
  <si>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</si>
  <si>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</si>
  <si>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</si>
  <si>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</si>
  <si>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</si>
  <si>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</si>
  <si>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</si>
  <si>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</si>
  <si>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</si>
  <si>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</si>
  <si>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</si>
  <si>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</si>
  <si>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</si>
  <si>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</si>
  <si>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</si>
  <si>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</si>
  <si>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</si>
  <si>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</si>
  <si>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</si>
  <si>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</si>
  <si>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</si>
  <si>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</si>
  <si>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</si>
  <si>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</si>
  <si>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</si>
  <si>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</si>
  <si>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</si>
  <si>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</si>
  <si>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</si>
  <si>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</si>
  <si>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</si>
  <si>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</si>
  <si>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</si>
  <si>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</si>
  <si>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</si>
  <si>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</si>
  <si>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</si>
  <si>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</si>
  <si>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</si>
  <si>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</si>
  <si>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</si>
  <si>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</si>
  <si>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</si>
  <si>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</si>
  <si>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</si>
  <si>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</si>
  <si>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</si>
  <si>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</si>
  <si>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日経990部（2024年12月1日～）</t>
    <rPh sb="0" eb="2">
      <t>ニッケイ</t>
    </rPh>
    <rPh sb="5" eb="6">
      <t>ブ</t>
    </rPh>
    <rPh sb="11" eb="12">
      <t>ネン</t>
    </rPh>
    <rPh sb="14" eb="15">
      <t>ガツ</t>
    </rPh>
    <rPh sb="16" eb="17">
      <t>ヒ</t>
    </rPh>
    <phoneticPr fontId="17"/>
  </si>
  <si>
    <t>日経1,280部（2024年12月1日～）</t>
    <phoneticPr fontId="17"/>
  </si>
  <si>
    <t>日経590部（2023年12月1日～）</t>
    <rPh sb="0" eb="2">
      <t>ニッケイ</t>
    </rPh>
    <rPh sb="5" eb="6">
      <t>ブ</t>
    </rPh>
    <phoneticPr fontId="17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</si>
  <si>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</si>
  <si>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</si>
  <si>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</si>
  <si>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</si>
  <si>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</si>
  <si>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</si>
  <si>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</si>
  <si>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</si>
  <si>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</si>
  <si>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</si>
  <si>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</si>
  <si>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</si>
  <si>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</si>
  <si>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373</t>
    <phoneticPr fontId="5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</si>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</sst>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8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10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1" xfId="2" applyFont="1" applyBorder="1" applyAlignment="1">
      <alignment vertical="center"/>
    </xf>
    <xf numFmtId="38" fontId="2" fillId="0" borderId="213" xfId="2" applyNumberFormat="1" applyFont="1" applyBorder="1" applyAlignment="1">
      <alignment vertical="center"/>
    </xf>
    <xf numFmtId="0" fontId="16" fillId="0" borderId="214" xfId="2" applyFont="1" applyBorder="1" applyAlignment="1">
      <alignment vertical="center"/>
    </xf>
    <xf numFmtId="38" fontId="2" fillId="0" borderId="217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7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9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1" xfId="2" applyBorder="1" applyAlignment="1">
      <alignment horizontal="center" vertical="center"/>
    </xf>
    <xf numFmtId="0" fontId="21" fillId="0" borderId="242" xfId="1" quotePrefix="1" applyFont="1" applyBorder="1" applyAlignment="1" applyProtection="1">
      <alignment vertical="center"/>
    </xf>
    <xf numFmtId="181" fontId="22" fillId="0" borderId="242" xfId="2" applyNumberFormat="1" applyFont="1" applyBorder="1" applyAlignment="1">
      <alignment vertical="center"/>
    </xf>
    <xf numFmtId="0" fontId="22" fillId="0" borderId="242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3" xfId="2" applyNumberFormat="1" applyFont="1" applyBorder="1" applyAlignment="1">
      <alignment horizontal="center" vertical="center"/>
    </xf>
    <xf numFmtId="0" fontId="1" fillId="0" borderId="242" xfId="2" applyBorder="1" applyAlignment="1">
      <alignment vertical="center"/>
    </xf>
    <xf numFmtId="0" fontId="1" fillId="0" borderId="244" xfId="2" applyBorder="1" applyAlignment="1">
      <alignment horizontal="center" vertical="center"/>
    </xf>
    <xf numFmtId="0" fontId="24" fillId="0" borderId="243" xfId="2" applyFont="1" applyBorder="1" applyAlignment="1">
      <alignment vertical="center"/>
    </xf>
    <xf numFmtId="0" fontId="1" fillId="0" borderId="242" xfId="2" applyBorder="1" applyAlignment="1">
      <alignment vertical="center" shrinkToFit="1"/>
    </xf>
    <xf numFmtId="0" fontId="22" fillId="0" borderId="245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31" fontId="6" fillId="9" borderId="1" xfId="2" applyNumberFormat="1" applyFont="1" applyFill="1" applyBorder="1" applyAlignment="1">
      <alignment horizontal="center" vertical="center" shrinkToFit="1"/>
    </xf>
    <xf numFmtId="0" fontId="1" fillId="0" borderId="38" xfId="2" applyBorder="1" applyAlignment="1">
      <alignment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2" xfId="2" applyBorder="1" applyAlignment="1">
      <alignment vertical="center"/>
    </xf>
    <xf numFmtId="0" fontId="2" fillId="0" borderId="215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6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6" xfId="2" applyFont="1" applyBorder="1" applyAlignment="1">
      <alignment horizontal="center" vertical="center"/>
    </xf>
    <xf numFmtId="0" fontId="29" fillId="0" borderId="224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30" xfId="3" applyFont="1" applyFill="1" applyBorder="1" applyAlignment="1" applyProtection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29" fillId="0" borderId="223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7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7" xfId="2" applyNumberFormat="1" applyFont="1" applyBorder="1" applyAlignment="1" applyProtection="1">
      <alignment vertical="center"/>
      <protection locked="0"/>
    </xf>
    <xf numFmtId="0" fontId="7" fillId="5" borderId="227" xfId="2" applyFont="1" applyFill="1" applyBorder="1" applyAlignment="1" applyProtection="1">
      <alignment vertical="center"/>
      <protection locked="0"/>
    </xf>
    <xf numFmtId="0" fontId="7" fillId="5" borderId="228" xfId="2" applyFont="1" applyFill="1" applyBorder="1" applyAlignment="1" applyProtection="1">
      <alignment vertical="center"/>
      <protection locked="0"/>
    </xf>
    <xf numFmtId="38" fontId="7" fillId="5" borderId="229" xfId="2" applyNumberFormat="1" applyFont="1" applyFill="1" applyBorder="1" applyAlignment="1" applyProtection="1">
      <alignment vertical="center"/>
      <protection locked="0"/>
    </xf>
    <xf numFmtId="38" fontId="7" fillId="5" borderId="228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0" fontId="49" fillId="7" borderId="221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30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30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38" fontId="41" fillId="8" borderId="87" xfId="3" applyFont="1" applyFill="1" applyBorder="1" applyAlignment="1">
      <alignment horizontal="center" vertical="center"/>
    </xf>
    <xf numFmtId="38" fontId="41" fillId="8" borderId="222" xfId="3" applyFont="1" applyFill="1" applyBorder="1" applyAlignment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40" xfId="3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49" fillId="7" borderId="209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2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30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22" xfId="3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236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68" xfId="2" applyFont="1" applyBorder="1" applyAlignment="1">
      <alignment horizontal="center" vertical="center" shrinkToFit="1"/>
    </xf>
    <xf numFmtId="0" fontId="39" fillId="0" borderId="12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24" fillId="6" borderId="233" xfId="2" applyFont="1" applyFill="1" applyBorder="1" applyAlignment="1">
      <alignment horizontal="center" vertical="center" shrinkToFit="1"/>
    </xf>
    <xf numFmtId="0" fontId="24" fillId="6" borderId="231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238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40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1" t="s">
        <v>1</v>
      </c>
      <c r="D2" s="511"/>
      <c r="E2" s="511"/>
      <c r="F2" s="511"/>
      <c r="G2" s="511"/>
      <c r="H2" s="5" t="s">
        <v>2</v>
      </c>
      <c r="I2" s="6" t="s">
        <v>1787</v>
      </c>
      <c r="J2" s="496">
        <v>45717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2" t="s">
        <v>6</v>
      </c>
      <c r="Q3" s="512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3" t="str">
        <f>IF(ISERROR(E5),"日付は正しく入れてください！","")</f>
        <v/>
      </c>
      <c r="F4" s="514"/>
      <c r="G4" s="514"/>
      <c r="H4" s="514"/>
      <c r="I4" s="514"/>
      <c r="J4" s="2"/>
      <c r="K4" s="12"/>
      <c r="L4" s="515"/>
      <c r="M4" s="516"/>
      <c r="N4" s="516"/>
      <c r="O4" s="517"/>
      <c r="P4" s="518"/>
      <c r="Q4" s="519"/>
      <c r="R4" s="1"/>
    </row>
    <row r="5" spans="1:18" ht="22.5" customHeight="1" thickTop="1" thickBot="1">
      <c r="A5" s="1"/>
      <c r="B5" s="1"/>
      <c r="C5" s="13" t="s">
        <v>8</v>
      </c>
      <c r="D5" s="14"/>
      <c r="E5" s="531" t="str">
        <f>IF(OR(D4="",D5=""),"",DATE(D4,MONTH(D5),DAY(D5)))</f>
        <v/>
      </c>
      <c r="F5" s="532"/>
      <c r="G5" s="532"/>
      <c r="H5" s="532"/>
      <c r="I5" s="532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3"/>
      <c r="E6" s="534"/>
      <c r="F6" s="534"/>
      <c r="G6" s="534"/>
      <c r="H6" s="534"/>
      <c r="I6" s="534"/>
      <c r="J6" s="534"/>
      <c r="K6" s="535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5"/>
      <c r="E7" s="516"/>
      <c r="F7" s="517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6"/>
      <c r="E8" s="537"/>
      <c r="F8" s="538"/>
      <c r="G8" s="15"/>
      <c r="H8" s="1" t="s">
        <v>12</v>
      </c>
      <c r="I8" s="1"/>
      <c r="J8" s="16"/>
      <c r="K8" s="18" t="s">
        <v>13</v>
      </c>
      <c r="L8" s="386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9"/>
      <c r="E9" s="540"/>
      <c r="F9" s="541"/>
      <c r="G9" s="2"/>
      <c r="H9" s="2"/>
      <c r="I9" s="1"/>
      <c r="J9" s="1"/>
      <c r="K9" s="387" t="s">
        <v>15</v>
      </c>
      <c r="L9" s="524" t="s">
        <v>16</v>
      </c>
      <c r="M9" s="525"/>
      <c r="N9" s="525"/>
      <c r="O9" s="525"/>
      <c r="P9" s="526"/>
      <c r="Q9" s="388">
        <f>SUM(J14,R9,L16)</f>
        <v>0</v>
      </c>
      <c r="R9" s="495">
        <f>SUM('2.千歳・苫小牧・室蘭・日高地区'!G11:G18)</f>
        <v>0</v>
      </c>
    </row>
    <row r="10" spans="1:18" ht="22.5" customHeight="1" thickTop="1" thickBot="1">
      <c r="A10" s="1"/>
      <c r="B10" s="530" t="s">
        <v>17</v>
      </c>
      <c r="C10" s="530"/>
      <c r="D10" s="520"/>
      <c r="E10" s="521"/>
      <c r="F10" s="521"/>
      <c r="G10" s="522"/>
      <c r="H10" s="522"/>
      <c r="I10" s="523"/>
      <c r="J10" s="1"/>
      <c r="K10" s="389" t="s">
        <v>18</v>
      </c>
      <c r="L10" s="527" t="s">
        <v>19</v>
      </c>
      <c r="M10" s="528"/>
      <c r="N10" s="528"/>
      <c r="O10" s="528"/>
      <c r="P10" s="529"/>
      <c r="Q10" s="390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5" t="s">
        <v>24</v>
      </c>
      <c r="L13" s="405" t="s">
        <v>25</v>
      </c>
      <c r="M13" s="405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8" t="s">
        <v>30</v>
      </c>
      <c r="D14" s="508"/>
      <c r="E14" s="509" t="str">
        <f>IFERROR('1.札幌・江別・北広島・石狩市'!J2,"")</f>
        <v>2024年12月1日(改)</v>
      </c>
      <c r="F14" s="509"/>
      <c r="G14" s="22"/>
      <c r="H14" s="510">
        <f>IFERROR('1.札幌・江別・北広島・石狩市'!AH45,"")</f>
        <v>305490</v>
      </c>
      <c r="I14" s="510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6" t="s">
        <v>33</v>
      </c>
      <c r="D15" s="506"/>
      <c r="E15" s="504">
        <f>IFERROR('2.千歳・苫小牧・室蘭・日高地区'!J2,"")</f>
        <v>45658</v>
      </c>
      <c r="F15" s="504"/>
      <c r="G15" s="30"/>
      <c r="H15" s="507">
        <f>IFERROR('2.千歳・苫小牧・室蘭・日高地区'!AH45,"")</f>
        <v>78645</v>
      </c>
      <c r="I15" s="507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6" t="s">
        <v>35</v>
      </c>
      <c r="D16" s="506"/>
      <c r="E16" s="504">
        <f>IFERROR('3.小樽・岩内・倶知安地区'!J2,"")</f>
        <v>45658</v>
      </c>
      <c r="F16" s="504"/>
      <c r="G16" s="30"/>
      <c r="H16" s="507">
        <f>IFERROR('3.小樽・岩内・倶知安地区'!AH45,"")</f>
        <v>37765</v>
      </c>
      <c r="I16" s="507"/>
      <c r="J16" s="31">
        <f>IFERROR('3.小樽・岩内・倶知安地区'!G7,"")</f>
        <v>0</v>
      </c>
      <c r="K16" s="32" t="s">
        <v>31</v>
      </c>
      <c r="L16" s="384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3" t="s">
        <v>36</v>
      </c>
      <c r="D17" s="503"/>
      <c r="E17" s="504">
        <f>IFERROR('4.長万部・八雲・桧山地区'!J2,"")</f>
        <v>45717</v>
      </c>
      <c r="F17" s="504"/>
      <c r="G17" s="30"/>
      <c r="H17" s="507">
        <f>IFERROR('4.長万部・八雲・桧山地区'!AH45,"")</f>
        <v>11325</v>
      </c>
      <c r="I17" s="507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3" t="s">
        <v>38</v>
      </c>
      <c r="D18" s="503"/>
      <c r="E18" s="504" t="str">
        <f>IFERROR('5.函館・森・松前地区'!J2,"")</f>
        <v>2024年12月1日(改)</v>
      </c>
      <c r="F18" s="504"/>
      <c r="G18" s="30"/>
      <c r="H18" s="505">
        <f>IFERROR('5.函館・森・松前地区'!AH45,"")</f>
        <v>64065</v>
      </c>
      <c r="I18" s="505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3" t="s">
        <v>40</v>
      </c>
      <c r="D19" s="503"/>
      <c r="E19" s="504">
        <f>IFERROR('6.空知・深川・夕張・当別地区'!J2,"")</f>
        <v>45627</v>
      </c>
      <c r="F19" s="504"/>
      <c r="G19" s="30"/>
      <c r="H19" s="505">
        <f>IFERROR('6.空知・深川・夕張・当別地区'!AH45,"")</f>
        <v>61095</v>
      </c>
      <c r="I19" s="505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3" t="s">
        <v>42</v>
      </c>
      <c r="D20" s="503"/>
      <c r="E20" s="504">
        <f>IFERROR('7.旭川・富良野・名寄・士別地区'!J2,"")</f>
        <v>45627</v>
      </c>
      <c r="F20" s="504"/>
      <c r="G20" s="30"/>
      <c r="H20" s="505">
        <f>IFERROR('7.旭川・富良野・名寄・士別地区'!AH45,"")</f>
        <v>93695</v>
      </c>
      <c r="I20" s="505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3" t="s">
        <v>44</v>
      </c>
      <c r="D21" s="503"/>
      <c r="E21" s="504">
        <f>IFERROR('8.留萌・稚内・宗谷地区'!J2,"")</f>
        <v>45689</v>
      </c>
      <c r="F21" s="504"/>
      <c r="G21" s="30"/>
      <c r="H21" s="505">
        <f>IFERROR('8.留萌・稚内・宗谷地区'!AH45,"")</f>
        <v>17995</v>
      </c>
      <c r="I21" s="505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3" t="s">
        <v>45</v>
      </c>
      <c r="D22" s="503"/>
      <c r="E22" s="504">
        <f>IFERROR('9.北見・網走・紋別地区'!J2,"")</f>
        <v>45627</v>
      </c>
      <c r="F22" s="504"/>
      <c r="G22" s="30"/>
      <c r="H22" s="505">
        <f>IFERROR('9.北見・網走・紋別地区'!AH45,"")</f>
        <v>46165</v>
      </c>
      <c r="I22" s="505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3" t="s">
        <v>46</v>
      </c>
      <c r="D23" s="503"/>
      <c r="E23" s="504">
        <f>IFERROR('10.釧路・根室地区'!J2,"")</f>
        <v>45658</v>
      </c>
      <c r="F23" s="504"/>
      <c r="G23" s="30"/>
      <c r="H23" s="505">
        <f>IFERROR('10.釧路・根室地区'!AH45,"")</f>
        <v>57075</v>
      </c>
      <c r="I23" s="505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8" t="s">
        <v>47</v>
      </c>
      <c r="D24" s="498"/>
      <c r="E24" s="499">
        <f>IFERROR('11.帯広・十勝地区'!J2,"")</f>
        <v>45627</v>
      </c>
      <c r="F24" s="499"/>
      <c r="G24" s="41"/>
      <c r="H24" s="500">
        <f>IFERROR('11.帯広・十勝地区'!AH45,"")</f>
        <v>26780</v>
      </c>
      <c r="I24" s="500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1">
        <f>SUM(H14:H24)</f>
        <v>800095</v>
      </c>
      <c r="H25" s="501"/>
      <c r="I25" s="501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2"/>
      <c r="H26" s="502"/>
      <c r="I26" s="502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vbmwqCf/JYwzQnzm0JjUQQcGxEXw14OERz6/lBJNtNfZjdWTsVJBYTCUIc1VQoqiujg9r1032ZAa6WOqAk7oPw==" saltValue="jeOEgQ0nswThx2X8aHidyA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8</v>
      </c>
      <c r="B2" s="630"/>
      <c r="C2" s="631" t="s">
        <v>1202</v>
      </c>
      <c r="D2" s="632"/>
      <c r="E2" s="632"/>
      <c r="F2" s="632"/>
      <c r="G2" s="632"/>
      <c r="H2" s="153"/>
      <c r="I2" s="97"/>
      <c r="J2" s="803">
        <v>45689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589" t="s">
        <v>27</v>
      </c>
      <c r="S6" s="589"/>
      <c r="T6" s="589"/>
      <c r="U6" s="611"/>
      <c r="V6" s="588" t="s">
        <v>28</v>
      </c>
      <c r="W6" s="589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SUM(O7,R7)</f>
        <v>0</v>
      </c>
      <c r="H7" s="601"/>
      <c r="I7" s="601"/>
      <c r="J7" s="601"/>
      <c r="K7" s="602"/>
      <c r="L7" s="813"/>
      <c r="M7" s="814"/>
      <c r="N7" s="815"/>
      <c r="O7" s="798">
        <f>SUM(G11:G15,G20:G33,P11:P25,Y11:Y16)</f>
        <v>0</v>
      </c>
      <c r="P7" s="800"/>
      <c r="Q7" s="156"/>
      <c r="R7" s="799">
        <f>SUM(AH13:AH14,AH20:AH26)</f>
        <v>0</v>
      </c>
      <c r="S7" s="799"/>
      <c r="T7" s="799"/>
      <c r="U7" s="800"/>
      <c r="V7" s="798">
        <f>COUNTIF(AH13:AH14,"&gt;0")+COUNTIF(AH20:AH26,"&gt;0")</f>
        <v>0</v>
      </c>
      <c r="W7" s="799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283"/>
      <c r="AA10" s="134"/>
      <c r="AB10" s="807" t="s">
        <v>655</v>
      </c>
      <c r="AC10" s="808"/>
      <c r="AD10" s="808"/>
      <c r="AE10" s="808"/>
      <c r="AF10" s="808"/>
      <c r="AG10" s="808"/>
      <c r="AH10" s="809"/>
      <c r="AI10" s="134"/>
      <c r="AJ10" s="134"/>
      <c r="AK10" s="119"/>
      <c r="AL10" s="134"/>
    </row>
    <row r="11" spans="1:38" ht="15.75" customHeight="1" thickBot="1">
      <c r="A11" s="673" t="s">
        <v>1207</v>
      </c>
      <c r="B11" s="653"/>
      <c r="C11" s="947">
        <v>16540</v>
      </c>
      <c r="D11" s="948"/>
      <c r="E11" s="135" t="s">
        <v>1208</v>
      </c>
      <c r="F11" s="794" t="s">
        <v>1209</v>
      </c>
      <c r="G11" s="795"/>
      <c r="H11" s="196"/>
      <c r="I11" s="196"/>
      <c r="J11" s="673" t="s">
        <v>1210</v>
      </c>
      <c r="K11" s="653"/>
      <c r="L11" s="658">
        <v>30160</v>
      </c>
      <c r="M11" s="677"/>
      <c r="N11" s="124" t="s">
        <v>1211</v>
      </c>
      <c r="O11" s="494">
        <v>20</v>
      </c>
      <c r="P11" s="236"/>
      <c r="Q11" s="196" t="s">
        <v>1212</v>
      </c>
      <c r="R11" s="196"/>
      <c r="S11" s="953" t="s">
        <v>1213</v>
      </c>
      <c r="T11" s="954"/>
      <c r="U11" s="913">
        <v>30090</v>
      </c>
      <c r="V11" s="914"/>
      <c r="W11" s="324" t="s">
        <v>1214</v>
      </c>
      <c r="X11" s="494">
        <v>725</v>
      </c>
      <c r="Y11" s="236"/>
      <c r="Z11" s="196" t="s">
        <v>1215</v>
      </c>
      <c r="AA11" s="134"/>
      <c r="AB11" s="810"/>
      <c r="AC11" s="811"/>
      <c r="AD11" s="811"/>
      <c r="AE11" s="811"/>
      <c r="AF11" s="811"/>
      <c r="AG11" s="811"/>
      <c r="AH11" s="812"/>
      <c r="AI11" s="134"/>
      <c r="AJ11" s="134"/>
      <c r="AK11" s="97"/>
      <c r="AL11" s="134"/>
    </row>
    <row r="12" spans="1:38" ht="15.75" customHeight="1" thickTop="1">
      <c r="A12" s="674"/>
      <c r="B12" s="655"/>
      <c r="C12" s="660">
        <v>16550</v>
      </c>
      <c r="D12" s="666"/>
      <c r="E12" s="128" t="s">
        <v>1216</v>
      </c>
      <c r="F12" s="197">
        <v>3675</v>
      </c>
      <c r="G12" s="169"/>
      <c r="H12" s="196" t="s">
        <v>1217</v>
      </c>
      <c r="I12" s="196"/>
      <c r="J12" s="674"/>
      <c r="K12" s="655"/>
      <c r="L12" s="660">
        <v>30170</v>
      </c>
      <c r="M12" s="666"/>
      <c r="N12" s="128" t="s">
        <v>1218</v>
      </c>
      <c r="O12" s="197">
        <v>60</v>
      </c>
      <c r="P12" s="169"/>
      <c r="Q12" s="196" t="s">
        <v>1219</v>
      </c>
      <c r="R12" s="196"/>
      <c r="S12" s="949" t="s">
        <v>1220</v>
      </c>
      <c r="T12" s="950"/>
      <c r="U12" s="940">
        <v>30045</v>
      </c>
      <c r="V12" s="941"/>
      <c r="W12" s="329" t="s">
        <v>1221</v>
      </c>
      <c r="X12" s="197">
        <v>35</v>
      </c>
      <c r="Y12" s="169"/>
      <c r="Z12" s="284" t="s">
        <v>1222</v>
      </c>
      <c r="AA12" s="134"/>
      <c r="AB12" s="649" t="s">
        <v>344</v>
      </c>
      <c r="AC12" s="945"/>
      <c r="AD12" s="651" t="s">
        <v>4</v>
      </c>
      <c r="AE12" s="650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67" t="s">
        <v>1223</v>
      </c>
      <c r="B13" s="768"/>
      <c r="C13" s="660">
        <v>16560</v>
      </c>
      <c r="D13" s="666"/>
      <c r="E13" s="128" t="s">
        <v>1224</v>
      </c>
      <c r="F13" s="197">
        <v>895</v>
      </c>
      <c r="G13" s="169"/>
      <c r="H13" s="196" t="s">
        <v>1225</v>
      </c>
      <c r="I13" s="196"/>
      <c r="J13" s="674"/>
      <c r="K13" s="655"/>
      <c r="L13" s="660">
        <v>30180</v>
      </c>
      <c r="M13" s="666"/>
      <c r="N13" s="128" t="s">
        <v>1226</v>
      </c>
      <c r="O13" s="197">
        <v>30</v>
      </c>
      <c r="P13" s="169"/>
      <c r="Q13" s="196" t="s">
        <v>1227</v>
      </c>
      <c r="R13" s="196"/>
      <c r="S13" s="951"/>
      <c r="T13" s="952"/>
      <c r="U13" s="940">
        <v>30070</v>
      </c>
      <c r="V13" s="941"/>
      <c r="W13" s="178" t="s">
        <v>1228</v>
      </c>
      <c r="X13" s="285">
        <v>340</v>
      </c>
      <c r="Y13" s="169"/>
      <c r="Z13" s="196" t="s">
        <v>1229</v>
      </c>
      <c r="AA13" s="134"/>
      <c r="AB13" s="652" t="s">
        <v>1230</v>
      </c>
      <c r="AC13" s="653"/>
      <c r="AD13" s="658">
        <v>16670</v>
      </c>
      <c r="AE13" s="677"/>
      <c r="AF13" s="448" t="s">
        <v>1231</v>
      </c>
      <c r="AG13" s="494">
        <v>50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67" t="s">
        <v>1233</v>
      </c>
      <c r="B14" s="768"/>
      <c r="C14" s="708">
        <v>16610</v>
      </c>
      <c r="D14" s="942"/>
      <c r="E14" s="360" t="s">
        <v>1234</v>
      </c>
      <c r="F14" s="890" t="s">
        <v>1729</v>
      </c>
      <c r="G14" s="891"/>
      <c r="H14" s="196" t="s">
        <v>1235</v>
      </c>
      <c r="I14" s="196"/>
      <c r="J14" s="674"/>
      <c r="K14" s="655"/>
      <c r="L14" s="660">
        <v>30195</v>
      </c>
      <c r="M14" s="666"/>
      <c r="N14" s="198" t="s">
        <v>1236</v>
      </c>
      <c r="O14" s="197">
        <v>30</v>
      </c>
      <c r="P14" s="169"/>
      <c r="Q14" s="196" t="s">
        <v>1237</v>
      </c>
      <c r="R14" s="196"/>
      <c r="S14" s="767" t="s">
        <v>1238</v>
      </c>
      <c r="T14" s="768"/>
      <c r="U14" s="660">
        <v>30100</v>
      </c>
      <c r="V14" s="661"/>
      <c r="W14" s="128" t="s">
        <v>1239</v>
      </c>
      <c r="X14" s="197">
        <v>1185</v>
      </c>
      <c r="Y14" s="169"/>
      <c r="Z14" s="196" t="s">
        <v>1240</v>
      </c>
      <c r="AA14" s="134"/>
      <c r="AB14" s="656"/>
      <c r="AC14" s="657"/>
      <c r="AD14" s="664">
        <v>16660</v>
      </c>
      <c r="AE14" s="933"/>
      <c r="AF14" s="325" t="s">
        <v>1241</v>
      </c>
      <c r="AG14" s="222">
        <v>60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87"/>
      <c r="B15" s="688"/>
      <c r="C15" s="690">
        <v>16620</v>
      </c>
      <c r="D15" s="707"/>
      <c r="E15" s="171" t="s">
        <v>1243</v>
      </c>
      <c r="F15" s="203">
        <v>240</v>
      </c>
      <c r="G15" s="173"/>
      <c r="H15" s="196" t="s">
        <v>1244</v>
      </c>
      <c r="I15" s="196"/>
      <c r="J15" s="674"/>
      <c r="K15" s="655"/>
      <c r="L15" s="667">
        <v>30200</v>
      </c>
      <c r="M15" s="668"/>
      <c r="N15" s="185" t="s">
        <v>1245</v>
      </c>
      <c r="O15" s="794" t="s">
        <v>1246</v>
      </c>
      <c r="P15" s="795"/>
      <c r="Q15" s="196"/>
      <c r="R15" s="196"/>
      <c r="S15" s="674"/>
      <c r="T15" s="655"/>
      <c r="U15" s="660">
        <v>30010</v>
      </c>
      <c r="V15" s="661"/>
      <c r="W15" s="128" t="s">
        <v>1247</v>
      </c>
      <c r="X15" s="197">
        <v>390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74"/>
      <c r="K16" s="655"/>
      <c r="L16" s="660">
        <v>30202</v>
      </c>
      <c r="M16" s="666"/>
      <c r="N16" s="198" t="s">
        <v>1249</v>
      </c>
      <c r="O16" s="197">
        <v>15</v>
      </c>
      <c r="P16" s="168"/>
      <c r="Q16" s="196" t="s">
        <v>1250</v>
      </c>
      <c r="R16" s="134"/>
      <c r="S16" s="687"/>
      <c r="T16" s="688"/>
      <c r="U16" s="805">
        <v>30030</v>
      </c>
      <c r="V16" s="946"/>
      <c r="W16" s="252" t="s">
        <v>1251</v>
      </c>
      <c r="X16" s="943" t="s">
        <v>1651</v>
      </c>
      <c r="Y16" s="944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74"/>
      <c r="K17" s="655"/>
      <c r="L17" s="660">
        <v>30210</v>
      </c>
      <c r="M17" s="666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07" t="s">
        <v>655</v>
      </c>
      <c r="AC17" s="808"/>
      <c r="AD17" s="808"/>
      <c r="AE17" s="808"/>
      <c r="AF17" s="808"/>
      <c r="AG17" s="808"/>
      <c r="AH17" s="809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74"/>
      <c r="K18" s="655"/>
      <c r="L18" s="660">
        <v>30220</v>
      </c>
      <c r="M18" s="666"/>
      <c r="N18" s="128" t="s">
        <v>1257</v>
      </c>
      <c r="O18" s="197">
        <v>1590</v>
      </c>
      <c r="P18" s="169"/>
      <c r="Q18" s="134" t="s">
        <v>1258</v>
      </c>
      <c r="R18" s="134"/>
      <c r="AA18" s="134"/>
      <c r="AB18" s="810"/>
      <c r="AC18" s="811"/>
      <c r="AD18" s="811"/>
      <c r="AE18" s="811"/>
      <c r="AF18" s="811"/>
      <c r="AG18" s="811"/>
      <c r="AH18" s="812"/>
      <c r="AI18" s="134"/>
      <c r="AJ18" s="134"/>
      <c r="AK18" s="97"/>
      <c r="AL18" s="134"/>
    </row>
    <row r="19" spans="1:39" ht="15.75" customHeight="1" thickTop="1">
      <c r="A19" s="702" t="s">
        <v>344</v>
      </c>
      <c r="B19" s="679"/>
      <c r="C19" s="729" t="s">
        <v>4</v>
      </c>
      <c r="D19" s="730"/>
      <c r="E19" s="161" t="s">
        <v>115</v>
      </c>
      <c r="F19" s="271" t="s">
        <v>345</v>
      </c>
      <c r="G19" s="250" t="s">
        <v>117</v>
      </c>
      <c r="H19" s="196"/>
      <c r="I19" s="202"/>
      <c r="J19" s="674"/>
      <c r="K19" s="655"/>
      <c r="L19" s="660">
        <v>30240</v>
      </c>
      <c r="M19" s="666"/>
      <c r="N19" s="128" t="s">
        <v>1645</v>
      </c>
      <c r="O19" s="197">
        <v>2405</v>
      </c>
      <c r="P19" s="169"/>
      <c r="Q19" s="134" t="s">
        <v>1259</v>
      </c>
      <c r="R19" s="134"/>
      <c r="AA19" s="134"/>
      <c r="AB19" s="649" t="s">
        <v>344</v>
      </c>
      <c r="AC19" s="650"/>
      <c r="AD19" s="651" t="s">
        <v>4</v>
      </c>
      <c r="AE19" s="650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73" t="s">
        <v>1260</v>
      </c>
      <c r="B20" s="653"/>
      <c r="C20" s="667">
        <v>16625</v>
      </c>
      <c r="D20" s="686"/>
      <c r="E20" s="429" t="s">
        <v>1261</v>
      </c>
      <c r="F20" s="935" t="s">
        <v>1262</v>
      </c>
      <c r="G20" s="936"/>
      <c r="H20" s="196" t="s">
        <v>1263</v>
      </c>
      <c r="I20" s="196"/>
      <c r="J20" s="674"/>
      <c r="K20" s="655"/>
      <c r="L20" s="660">
        <v>30250</v>
      </c>
      <c r="M20" s="666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652" t="s">
        <v>1266</v>
      </c>
      <c r="AC20" s="653"/>
      <c r="AD20" s="905">
        <v>30270</v>
      </c>
      <c r="AE20" s="939"/>
      <c r="AF20" s="391" t="s">
        <v>1267</v>
      </c>
      <c r="AG20" s="930" t="s">
        <v>1782</v>
      </c>
      <c r="AH20" s="931"/>
      <c r="AI20" s="134" t="s">
        <v>1268</v>
      </c>
      <c r="AJ20" s="134"/>
      <c r="AK20" s="134"/>
      <c r="AL20" s="134"/>
    </row>
    <row r="21" spans="1:39" ht="15.75" customHeight="1">
      <c r="A21" s="674"/>
      <c r="B21" s="655"/>
      <c r="C21" s="660">
        <v>16630</v>
      </c>
      <c r="D21" s="666"/>
      <c r="E21" s="178" t="s">
        <v>1269</v>
      </c>
      <c r="F21" s="264">
        <v>460</v>
      </c>
      <c r="G21" s="169"/>
      <c r="H21" s="196" t="s">
        <v>1270</v>
      </c>
      <c r="I21" s="196"/>
      <c r="J21" s="767" t="s">
        <v>1271</v>
      </c>
      <c r="K21" s="768"/>
      <c r="L21" s="660">
        <v>30110</v>
      </c>
      <c r="M21" s="666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654"/>
      <c r="AC21" s="655"/>
      <c r="AD21" s="660">
        <v>30280</v>
      </c>
      <c r="AE21" s="666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74"/>
      <c r="B22" s="655"/>
      <c r="C22" s="660">
        <v>16640</v>
      </c>
      <c r="D22" s="666"/>
      <c r="E22" s="128" t="s">
        <v>1276</v>
      </c>
      <c r="F22" s="197">
        <v>340</v>
      </c>
      <c r="G22" s="169"/>
      <c r="H22" s="196" t="s">
        <v>1277</v>
      </c>
      <c r="I22" s="196"/>
      <c r="J22" s="674"/>
      <c r="K22" s="655"/>
      <c r="L22" s="660">
        <v>30120</v>
      </c>
      <c r="M22" s="666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32" t="s">
        <v>1280</v>
      </c>
      <c r="AC22" s="768"/>
      <c r="AD22" s="660">
        <v>30290</v>
      </c>
      <c r="AE22" s="666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67" t="s">
        <v>1230</v>
      </c>
      <c r="B23" s="768"/>
      <c r="C23" s="660">
        <v>16650</v>
      </c>
      <c r="D23" s="666"/>
      <c r="E23" s="128" t="s">
        <v>1283</v>
      </c>
      <c r="F23" s="197">
        <v>1615</v>
      </c>
      <c r="G23" s="169"/>
      <c r="H23" s="196" t="s">
        <v>1284</v>
      </c>
      <c r="I23" s="196"/>
      <c r="J23" s="674"/>
      <c r="K23" s="655"/>
      <c r="L23" s="660">
        <v>30130</v>
      </c>
      <c r="M23" s="666"/>
      <c r="N23" s="128" t="s">
        <v>1285</v>
      </c>
      <c r="O23" s="197">
        <v>215</v>
      </c>
      <c r="P23" s="169"/>
      <c r="Q23" s="134" t="s">
        <v>1286</v>
      </c>
      <c r="R23" s="196"/>
      <c r="AA23" s="134"/>
      <c r="AB23" s="654"/>
      <c r="AC23" s="655"/>
      <c r="AD23" s="660">
        <v>30300</v>
      </c>
      <c r="AE23" s="666"/>
      <c r="AF23" s="128" t="s">
        <v>1287</v>
      </c>
      <c r="AG23" s="197">
        <v>150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67" t="s">
        <v>1289</v>
      </c>
      <c r="B24" s="782"/>
      <c r="C24" s="818">
        <v>16680</v>
      </c>
      <c r="D24" s="709"/>
      <c r="E24" s="382" t="s">
        <v>1290</v>
      </c>
      <c r="F24" s="937" t="s">
        <v>1291</v>
      </c>
      <c r="G24" s="938"/>
      <c r="H24" s="196" t="s">
        <v>1292</v>
      </c>
      <c r="I24" s="196"/>
      <c r="J24" s="674"/>
      <c r="K24" s="655"/>
      <c r="L24" s="660">
        <v>30131</v>
      </c>
      <c r="M24" s="666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32" t="s">
        <v>1295</v>
      </c>
      <c r="AC24" s="768"/>
      <c r="AD24" s="660">
        <v>30310</v>
      </c>
      <c r="AE24" s="666"/>
      <c r="AF24" s="128" t="s">
        <v>1296</v>
      </c>
      <c r="AG24" s="197">
        <v>120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74"/>
      <c r="B25" s="773"/>
      <c r="C25" s="775">
        <v>16690</v>
      </c>
      <c r="D25" s="666"/>
      <c r="E25" s="128" t="s">
        <v>1298</v>
      </c>
      <c r="F25" s="197">
        <v>150</v>
      </c>
      <c r="G25" s="169"/>
      <c r="H25" s="196" t="s">
        <v>1299</v>
      </c>
      <c r="I25" s="196"/>
      <c r="J25" s="687"/>
      <c r="K25" s="688"/>
      <c r="L25" s="690">
        <v>30140</v>
      </c>
      <c r="M25" s="707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654"/>
      <c r="AC25" s="655"/>
      <c r="AD25" s="660">
        <v>30320</v>
      </c>
      <c r="AE25" s="666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74"/>
      <c r="B26" s="773"/>
      <c r="C26" s="775">
        <v>16700</v>
      </c>
      <c r="D26" s="666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56"/>
      <c r="AC26" s="657"/>
      <c r="AD26" s="664">
        <v>30330</v>
      </c>
      <c r="AE26" s="933"/>
      <c r="AF26" s="330" t="s">
        <v>1306</v>
      </c>
      <c r="AG26" s="222">
        <v>90</v>
      </c>
      <c r="AH26" s="199"/>
      <c r="AI26" s="134" t="s">
        <v>1307</v>
      </c>
      <c r="AJ26" s="134"/>
      <c r="AK26" s="97"/>
      <c r="AL26" s="288"/>
      <c r="AM26" s="143"/>
    </row>
    <row r="27" spans="1:39" ht="15.75" customHeight="1" thickTop="1">
      <c r="A27" s="769" t="s">
        <v>1308</v>
      </c>
      <c r="B27" s="934"/>
      <c r="C27" s="775">
        <v>30430</v>
      </c>
      <c r="D27" s="666"/>
      <c r="E27" s="139" t="s">
        <v>1309</v>
      </c>
      <c r="F27" s="218">
        <v>590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8"/>
      <c r="AM27" s="143"/>
    </row>
    <row r="28" spans="1:39" ht="15.75" customHeight="1">
      <c r="A28" s="767" t="s">
        <v>1311</v>
      </c>
      <c r="B28" s="768"/>
      <c r="C28" s="660">
        <v>30400</v>
      </c>
      <c r="D28" s="669"/>
      <c r="E28" s="329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8"/>
      <c r="AM28" s="143"/>
    </row>
    <row r="29" spans="1:39" ht="15.75" customHeight="1">
      <c r="A29" s="674"/>
      <c r="B29" s="655"/>
      <c r="C29" s="660">
        <v>30410</v>
      </c>
      <c r="D29" s="669"/>
      <c r="E29" s="178" t="s">
        <v>1314</v>
      </c>
      <c r="F29" s="264">
        <v>655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8"/>
      <c r="AM29" s="143"/>
    </row>
    <row r="30" spans="1:39" ht="15.75" customHeight="1">
      <c r="A30" s="767" t="s">
        <v>1316</v>
      </c>
      <c r="B30" s="768"/>
      <c r="C30" s="660">
        <v>30340</v>
      </c>
      <c r="D30" s="669"/>
      <c r="E30" s="329" t="s">
        <v>1317</v>
      </c>
      <c r="F30" s="264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74"/>
      <c r="B31" s="655"/>
      <c r="C31" s="660">
        <v>30350</v>
      </c>
      <c r="D31" s="669"/>
      <c r="E31" s="178" t="s">
        <v>1319</v>
      </c>
      <c r="F31" s="266">
        <v>445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67" t="s">
        <v>1321</v>
      </c>
      <c r="B32" s="768"/>
      <c r="C32" s="660">
        <v>30370</v>
      </c>
      <c r="D32" s="669"/>
      <c r="E32" s="178" t="s">
        <v>1322</v>
      </c>
      <c r="F32" s="264">
        <v>595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87"/>
      <c r="B33" s="688"/>
      <c r="C33" s="690">
        <v>30390</v>
      </c>
      <c r="D33" s="707"/>
      <c r="E33" s="171" t="s">
        <v>1324</v>
      </c>
      <c r="F33" s="203">
        <v>60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9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8" t="s">
        <v>507</v>
      </c>
      <c r="AG43" s="409"/>
      <c r="AH43" s="215">
        <f>SUM(F11:F15,F20:F33,O11:O25,X11:X16)</f>
        <v>17350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645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17995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SSBFYGLpo4IQ8e+hgW5tS0hBIT0CsgbNsvAqgnToAn/V4WDU0ytg7PteNkKrRhBrLqQp/Ip3BfC01woog4WmyA==" saltValue="P/mN0q8Hak9bhWw6ULjTKQ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9">
        <v>9</v>
      </c>
      <c r="B2" s="630"/>
      <c r="C2" s="631" t="s">
        <v>1326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9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9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9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O7</f>
        <v>0</v>
      </c>
      <c r="H7" s="601"/>
      <c r="I7" s="601"/>
      <c r="J7" s="601"/>
      <c r="K7" s="602"/>
      <c r="L7" s="813"/>
      <c r="M7" s="814"/>
      <c r="N7" s="815"/>
      <c r="O7" s="798">
        <f>SUM(G11:G22,P11:P28,Y11:Y18,AH11:AH24)</f>
        <v>0</v>
      </c>
      <c r="P7" s="800"/>
      <c r="Q7" s="156"/>
      <c r="R7" s="907"/>
      <c r="S7" s="907"/>
      <c r="T7" s="907"/>
      <c r="U7" s="797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283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73" t="s">
        <v>1331</v>
      </c>
      <c r="B11" s="653"/>
      <c r="C11" s="793">
        <v>19020</v>
      </c>
      <c r="D11" s="659"/>
      <c r="E11" s="398" t="s">
        <v>1332</v>
      </c>
      <c r="F11" s="494">
        <v>900</v>
      </c>
      <c r="G11" s="169"/>
      <c r="H11" s="196" t="s">
        <v>1333</v>
      </c>
      <c r="I11" s="202"/>
      <c r="J11" s="964" t="s">
        <v>1334</v>
      </c>
      <c r="K11" s="965"/>
      <c r="L11" s="658">
        <v>19160</v>
      </c>
      <c r="M11" s="659"/>
      <c r="N11" s="398" t="s">
        <v>1335</v>
      </c>
      <c r="O11" s="494">
        <v>180</v>
      </c>
      <c r="P11" s="236"/>
      <c r="Q11" s="196" t="s">
        <v>1336</v>
      </c>
      <c r="R11" s="202"/>
      <c r="S11" s="673" t="s">
        <v>1337</v>
      </c>
      <c r="T11" s="653"/>
      <c r="U11" s="658">
        <v>31260</v>
      </c>
      <c r="V11" s="659"/>
      <c r="W11" s="124" t="s">
        <v>1338</v>
      </c>
      <c r="X11" s="494">
        <v>180</v>
      </c>
      <c r="Y11" s="236"/>
      <c r="Z11" s="196" t="s">
        <v>1339</v>
      </c>
      <c r="AA11" s="134"/>
      <c r="AB11" s="673" t="s">
        <v>1340</v>
      </c>
      <c r="AC11" s="653"/>
      <c r="AD11" s="968">
        <v>31110</v>
      </c>
      <c r="AE11" s="969"/>
      <c r="AF11" s="392" t="s">
        <v>1341</v>
      </c>
      <c r="AG11" s="935" t="s">
        <v>1342</v>
      </c>
      <c r="AH11" s="936"/>
      <c r="AI11" s="134" t="s">
        <v>1343</v>
      </c>
      <c r="AJ11" s="134"/>
      <c r="AK11" s="119"/>
      <c r="AL11" s="183"/>
      <c r="AM11" s="120"/>
    </row>
    <row r="12" spans="1:39" ht="15.75" customHeight="1">
      <c r="A12" s="674"/>
      <c r="B12" s="655"/>
      <c r="C12" s="775">
        <v>19030</v>
      </c>
      <c r="D12" s="661"/>
      <c r="E12" s="379" t="s">
        <v>1344</v>
      </c>
      <c r="F12" s="197">
        <v>25</v>
      </c>
      <c r="G12" s="169"/>
      <c r="H12" s="196" t="s">
        <v>1345</v>
      </c>
      <c r="I12" s="202"/>
      <c r="J12" s="966"/>
      <c r="K12" s="967"/>
      <c r="L12" s="660">
        <v>19170</v>
      </c>
      <c r="M12" s="661"/>
      <c r="N12" s="379" t="s">
        <v>1346</v>
      </c>
      <c r="O12" s="197">
        <v>70</v>
      </c>
      <c r="P12" s="169"/>
      <c r="Q12" s="196" t="s">
        <v>1347</v>
      </c>
      <c r="R12" s="202"/>
      <c r="S12" s="674"/>
      <c r="T12" s="655"/>
      <c r="U12" s="660">
        <v>31010</v>
      </c>
      <c r="V12" s="661"/>
      <c r="W12" s="128" t="s">
        <v>1348</v>
      </c>
      <c r="X12" s="397">
        <v>380</v>
      </c>
      <c r="Y12" s="169"/>
      <c r="Z12" s="196" t="s">
        <v>1349</v>
      </c>
      <c r="AA12" s="134"/>
      <c r="AB12" s="674"/>
      <c r="AC12" s="655"/>
      <c r="AD12" s="660">
        <v>31120</v>
      </c>
      <c r="AE12" s="661"/>
      <c r="AF12" s="381" t="s">
        <v>1350</v>
      </c>
      <c r="AG12" s="397">
        <v>940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74"/>
      <c r="B13" s="655"/>
      <c r="C13" s="775">
        <v>19040</v>
      </c>
      <c r="D13" s="661"/>
      <c r="E13" s="381" t="s">
        <v>1352</v>
      </c>
      <c r="F13" s="197">
        <v>280</v>
      </c>
      <c r="G13" s="169"/>
      <c r="H13" s="196" t="s">
        <v>1353</v>
      </c>
      <c r="I13" s="202"/>
      <c r="J13" s="966"/>
      <c r="K13" s="967"/>
      <c r="L13" s="660">
        <v>19180</v>
      </c>
      <c r="M13" s="661"/>
      <c r="N13" s="381" t="s">
        <v>1354</v>
      </c>
      <c r="O13" s="197">
        <v>150</v>
      </c>
      <c r="P13" s="169"/>
      <c r="Q13" s="196" t="s">
        <v>1355</v>
      </c>
      <c r="R13" s="202"/>
      <c r="S13" s="674"/>
      <c r="T13" s="655"/>
      <c r="U13" s="660">
        <v>31030</v>
      </c>
      <c r="V13" s="661"/>
      <c r="W13" s="128" t="s">
        <v>1356</v>
      </c>
      <c r="X13" s="397">
        <v>3705</v>
      </c>
      <c r="Y13" s="169"/>
      <c r="Z13" s="196" t="s">
        <v>1357</v>
      </c>
      <c r="AA13" s="134"/>
      <c r="AB13" s="674"/>
      <c r="AC13" s="655"/>
      <c r="AD13" s="660">
        <v>31130</v>
      </c>
      <c r="AE13" s="661"/>
      <c r="AF13" s="379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74"/>
      <c r="B14" s="655"/>
      <c r="C14" s="660">
        <v>19060</v>
      </c>
      <c r="D14" s="700"/>
      <c r="E14" s="381" t="s">
        <v>1360</v>
      </c>
      <c r="F14" s="197">
        <v>3355</v>
      </c>
      <c r="G14" s="169"/>
      <c r="H14" s="196" t="s">
        <v>1361</v>
      </c>
      <c r="I14" s="202"/>
      <c r="J14" s="680"/>
      <c r="K14" s="681"/>
      <c r="L14" s="660">
        <v>19190</v>
      </c>
      <c r="M14" s="661"/>
      <c r="N14" s="381" t="s">
        <v>1362</v>
      </c>
      <c r="O14" s="197">
        <v>915</v>
      </c>
      <c r="P14" s="169"/>
      <c r="Q14" s="196" t="s">
        <v>1363</v>
      </c>
      <c r="R14" s="202"/>
      <c r="S14" s="674"/>
      <c r="T14" s="655"/>
      <c r="U14" s="660">
        <v>31040</v>
      </c>
      <c r="V14" s="661"/>
      <c r="W14" s="128" t="s">
        <v>1364</v>
      </c>
      <c r="X14" s="397">
        <v>150</v>
      </c>
      <c r="Y14" s="169"/>
      <c r="Z14" s="196" t="s">
        <v>1365</v>
      </c>
      <c r="AA14" s="134"/>
      <c r="AB14" s="767" t="s">
        <v>1366</v>
      </c>
      <c r="AC14" s="768"/>
      <c r="AD14" s="660">
        <v>31060</v>
      </c>
      <c r="AE14" s="661"/>
      <c r="AF14" s="381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74"/>
      <c r="B15" s="655"/>
      <c r="C15" s="660">
        <v>19070</v>
      </c>
      <c r="D15" s="700"/>
      <c r="E15" s="381" t="s">
        <v>1369</v>
      </c>
      <c r="F15" s="197">
        <v>3605</v>
      </c>
      <c r="G15" s="169"/>
      <c r="H15" s="196" t="s">
        <v>1370</v>
      </c>
      <c r="I15" s="202"/>
      <c r="J15" s="767" t="s">
        <v>1371</v>
      </c>
      <c r="K15" s="768"/>
      <c r="L15" s="660">
        <v>19210</v>
      </c>
      <c r="M15" s="661"/>
      <c r="N15" s="381" t="s">
        <v>1372</v>
      </c>
      <c r="O15" s="197">
        <v>2180</v>
      </c>
      <c r="P15" s="169"/>
      <c r="Q15" s="196" t="s">
        <v>1373</v>
      </c>
      <c r="R15" s="290"/>
      <c r="S15" s="674"/>
      <c r="T15" s="655"/>
      <c r="U15" s="660">
        <v>31050</v>
      </c>
      <c r="V15" s="661"/>
      <c r="W15" s="128" t="s">
        <v>1374</v>
      </c>
      <c r="X15" s="397">
        <v>295</v>
      </c>
      <c r="Y15" s="169"/>
      <c r="Z15" s="196" t="s">
        <v>1375</v>
      </c>
      <c r="AA15" s="134"/>
      <c r="AB15" s="674"/>
      <c r="AC15" s="655"/>
      <c r="AD15" s="660">
        <v>31070</v>
      </c>
      <c r="AE15" s="661"/>
      <c r="AF15" s="381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74"/>
      <c r="B16" s="655"/>
      <c r="C16" s="660">
        <v>19080</v>
      </c>
      <c r="D16" s="700"/>
      <c r="E16" s="381" t="s">
        <v>1378</v>
      </c>
      <c r="F16" s="197">
        <v>4035</v>
      </c>
      <c r="G16" s="169"/>
      <c r="H16" s="196" t="s">
        <v>1379</v>
      </c>
      <c r="I16" s="202"/>
      <c r="J16" s="767" t="s">
        <v>1380</v>
      </c>
      <c r="K16" s="768"/>
      <c r="L16" s="660">
        <v>19220</v>
      </c>
      <c r="M16" s="661"/>
      <c r="N16" s="381" t="s">
        <v>1381</v>
      </c>
      <c r="O16" s="197">
        <v>925</v>
      </c>
      <c r="P16" s="169"/>
      <c r="Q16" s="196" t="s">
        <v>1382</v>
      </c>
      <c r="R16" s="134"/>
      <c r="S16" s="767" t="s">
        <v>1383</v>
      </c>
      <c r="T16" s="768"/>
      <c r="U16" s="660">
        <v>31230</v>
      </c>
      <c r="V16" s="661"/>
      <c r="W16" s="128" t="s">
        <v>1384</v>
      </c>
      <c r="X16" s="397">
        <v>620</v>
      </c>
      <c r="Y16" s="169"/>
      <c r="Z16" s="196" t="s">
        <v>1385</v>
      </c>
      <c r="AA16" s="134"/>
      <c r="AB16" s="767" t="s">
        <v>1386</v>
      </c>
      <c r="AC16" s="768"/>
      <c r="AD16" s="660">
        <v>31090</v>
      </c>
      <c r="AE16" s="661"/>
      <c r="AF16" s="381" t="s">
        <v>1387</v>
      </c>
      <c r="AG16" s="197">
        <v>910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74"/>
      <c r="B17" s="655"/>
      <c r="C17" s="660">
        <v>19100</v>
      </c>
      <c r="D17" s="700"/>
      <c r="E17" s="381" t="s">
        <v>1389</v>
      </c>
      <c r="F17" s="197">
        <v>2330</v>
      </c>
      <c r="G17" s="169"/>
      <c r="H17" s="196" t="s">
        <v>1390</v>
      </c>
      <c r="I17" s="202"/>
      <c r="J17" s="767" t="s">
        <v>1391</v>
      </c>
      <c r="K17" s="768"/>
      <c r="L17" s="660">
        <v>19240</v>
      </c>
      <c r="M17" s="661"/>
      <c r="N17" s="381" t="s">
        <v>1392</v>
      </c>
      <c r="O17" s="197">
        <v>1105</v>
      </c>
      <c r="P17" s="169"/>
      <c r="Q17" s="196" t="s">
        <v>1393</v>
      </c>
      <c r="R17" s="134"/>
      <c r="S17" s="674"/>
      <c r="T17" s="655"/>
      <c r="U17" s="660">
        <v>31240</v>
      </c>
      <c r="V17" s="661"/>
      <c r="W17" s="128" t="s">
        <v>1394</v>
      </c>
      <c r="X17" s="397">
        <v>1450</v>
      </c>
      <c r="Y17" s="169"/>
      <c r="Z17" s="196" t="s">
        <v>1395</v>
      </c>
      <c r="AA17" s="134"/>
      <c r="AB17" s="674"/>
      <c r="AC17" s="655"/>
      <c r="AD17" s="667">
        <v>31100</v>
      </c>
      <c r="AE17" s="668"/>
      <c r="AF17" s="136" t="s">
        <v>1396</v>
      </c>
      <c r="AG17" s="955" t="s">
        <v>1397</v>
      </c>
      <c r="AH17" s="956"/>
      <c r="AI17" s="134"/>
      <c r="AJ17" s="134"/>
      <c r="AK17" s="119"/>
      <c r="AL17" s="134"/>
    </row>
    <row r="18" spans="1:38" ht="15.75" customHeight="1">
      <c r="A18" s="674"/>
      <c r="B18" s="655"/>
      <c r="C18" s="660">
        <v>19090</v>
      </c>
      <c r="D18" s="700"/>
      <c r="E18" s="379" t="s">
        <v>1398</v>
      </c>
      <c r="F18" s="197">
        <v>170</v>
      </c>
      <c r="G18" s="169"/>
      <c r="H18" s="196" t="s">
        <v>1399</v>
      </c>
      <c r="I18" s="202"/>
      <c r="J18" s="674"/>
      <c r="K18" s="655"/>
      <c r="L18" s="660">
        <v>19310</v>
      </c>
      <c r="M18" s="661"/>
      <c r="N18" s="381" t="s">
        <v>1400</v>
      </c>
      <c r="O18" s="197">
        <v>385</v>
      </c>
      <c r="P18" s="169"/>
      <c r="Q18" s="196" t="s">
        <v>1401</v>
      </c>
      <c r="R18" s="134"/>
      <c r="S18" s="687"/>
      <c r="T18" s="688"/>
      <c r="U18" s="805">
        <v>31250</v>
      </c>
      <c r="V18" s="946"/>
      <c r="W18" s="291" t="s">
        <v>1402</v>
      </c>
      <c r="X18" s="955" t="s">
        <v>1403</v>
      </c>
      <c r="Y18" s="956"/>
      <c r="Z18" s="196"/>
      <c r="AA18" s="134"/>
      <c r="AB18" s="767" t="s">
        <v>1404</v>
      </c>
      <c r="AC18" s="768"/>
      <c r="AD18" s="660">
        <v>31140</v>
      </c>
      <c r="AE18" s="661"/>
      <c r="AF18" s="381" t="s">
        <v>1647</v>
      </c>
      <c r="AG18" s="197">
        <v>1835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74"/>
      <c r="B19" s="655"/>
      <c r="C19" s="660">
        <v>19140</v>
      </c>
      <c r="D19" s="700"/>
      <c r="E19" s="399" t="s">
        <v>1406</v>
      </c>
      <c r="F19" s="218">
        <v>920</v>
      </c>
      <c r="G19" s="186"/>
      <c r="H19" s="196" t="s">
        <v>1407</v>
      </c>
      <c r="I19" s="202"/>
      <c r="J19" s="767" t="s">
        <v>1408</v>
      </c>
      <c r="K19" s="768"/>
      <c r="L19" s="684">
        <v>19250</v>
      </c>
      <c r="M19" s="685"/>
      <c r="N19" s="400" t="s">
        <v>1409</v>
      </c>
      <c r="O19" s="195">
        <v>1510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74"/>
      <c r="AC19" s="655"/>
      <c r="AD19" s="660">
        <v>31150</v>
      </c>
      <c r="AE19" s="661"/>
      <c r="AF19" s="381" t="s">
        <v>1411</v>
      </c>
      <c r="AG19" s="197">
        <v>2025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74"/>
      <c r="B20" s="655"/>
      <c r="C20" s="660">
        <v>19200</v>
      </c>
      <c r="D20" s="700"/>
      <c r="E20" s="381" t="s">
        <v>1413</v>
      </c>
      <c r="F20" s="197">
        <v>710</v>
      </c>
      <c r="G20" s="169"/>
      <c r="H20" s="196" t="s">
        <v>1414</v>
      </c>
      <c r="I20" s="202"/>
      <c r="J20" s="674"/>
      <c r="K20" s="655"/>
      <c r="L20" s="660">
        <v>19260</v>
      </c>
      <c r="M20" s="661"/>
      <c r="N20" s="381" t="s">
        <v>1415</v>
      </c>
      <c r="O20" s="197">
        <v>3005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74"/>
      <c r="AC20" s="655"/>
      <c r="AD20" s="660">
        <v>31160</v>
      </c>
      <c r="AE20" s="661"/>
      <c r="AF20" s="381" t="s">
        <v>1417</v>
      </c>
      <c r="AG20" s="195">
        <v>80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67" t="s">
        <v>1419</v>
      </c>
      <c r="B21" s="768"/>
      <c r="C21" s="682">
        <v>19110</v>
      </c>
      <c r="D21" s="703"/>
      <c r="E21" s="959" t="s">
        <v>1420</v>
      </c>
      <c r="F21" s="961">
        <v>1565</v>
      </c>
      <c r="G21" s="695"/>
      <c r="H21" s="963" t="s">
        <v>1421</v>
      </c>
      <c r="I21" s="202"/>
      <c r="J21" s="674"/>
      <c r="K21" s="655"/>
      <c r="L21" s="660">
        <v>19280</v>
      </c>
      <c r="M21" s="661"/>
      <c r="N21" s="381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74"/>
      <c r="AC21" s="655"/>
      <c r="AD21" s="660">
        <v>31170</v>
      </c>
      <c r="AE21" s="661"/>
      <c r="AF21" s="381" t="s">
        <v>1424</v>
      </c>
      <c r="AG21" s="197">
        <v>65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20" t="s">
        <v>1426</v>
      </c>
      <c r="B22" s="821"/>
      <c r="C22" s="957"/>
      <c r="D22" s="958"/>
      <c r="E22" s="960"/>
      <c r="F22" s="858">
        <v>0</v>
      </c>
      <c r="G22" s="962"/>
      <c r="H22" s="963"/>
      <c r="I22" s="202"/>
      <c r="J22" s="674"/>
      <c r="K22" s="655"/>
      <c r="L22" s="667">
        <v>19300</v>
      </c>
      <c r="M22" s="668"/>
      <c r="N22" s="185" t="s">
        <v>1427</v>
      </c>
      <c r="O22" s="955" t="s">
        <v>1428</v>
      </c>
      <c r="P22" s="956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75"/>
      <c r="AC22" s="676"/>
      <c r="AD22" s="660">
        <v>31190</v>
      </c>
      <c r="AE22" s="661"/>
      <c r="AF22" s="381" t="s">
        <v>1429</v>
      </c>
      <c r="AG22" s="197">
        <v>195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67" t="s">
        <v>1431</v>
      </c>
      <c r="K23" s="768"/>
      <c r="L23" s="660">
        <v>19320</v>
      </c>
      <c r="M23" s="661"/>
      <c r="N23" s="381" t="s">
        <v>1432</v>
      </c>
      <c r="O23" s="197">
        <v>155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74" t="s">
        <v>1434</v>
      </c>
      <c r="AC23" s="655"/>
      <c r="AD23" s="660">
        <v>31200</v>
      </c>
      <c r="AE23" s="661"/>
      <c r="AF23" s="381" t="s">
        <v>1435</v>
      </c>
      <c r="AG23" s="197">
        <v>470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74"/>
      <c r="K24" s="655"/>
      <c r="L24" s="660">
        <v>19330</v>
      </c>
      <c r="M24" s="661"/>
      <c r="N24" s="381" t="s">
        <v>1437</v>
      </c>
      <c r="O24" s="197">
        <v>865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87"/>
      <c r="AC24" s="688"/>
      <c r="AD24" s="690">
        <v>31210</v>
      </c>
      <c r="AE24" s="706"/>
      <c r="AF24" s="401" t="s">
        <v>1439</v>
      </c>
      <c r="AG24" s="203">
        <v>165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74"/>
      <c r="K25" s="655"/>
      <c r="L25" s="708">
        <v>19340</v>
      </c>
      <c r="M25" s="819"/>
      <c r="N25" s="382" t="s">
        <v>1441</v>
      </c>
      <c r="O25" s="955" t="s">
        <v>1442</v>
      </c>
      <c r="P25" s="956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67" t="s">
        <v>1444</v>
      </c>
      <c r="K26" s="768"/>
      <c r="L26" s="660">
        <v>19350</v>
      </c>
      <c r="M26" s="661"/>
      <c r="N26" s="381" t="s">
        <v>1445</v>
      </c>
      <c r="O26" s="197">
        <v>1910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67" t="s">
        <v>1447</v>
      </c>
      <c r="K27" s="768"/>
      <c r="L27" s="660">
        <v>19360</v>
      </c>
      <c r="M27" s="661"/>
      <c r="N27" s="381" t="s">
        <v>1448</v>
      </c>
      <c r="O27" s="197">
        <v>675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87"/>
      <c r="K28" s="688"/>
      <c r="L28" s="682">
        <v>19370</v>
      </c>
      <c r="M28" s="683"/>
      <c r="N28" s="399" t="s">
        <v>1450</v>
      </c>
      <c r="O28" s="218">
        <v>225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2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3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5" t="s">
        <v>507</v>
      </c>
      <c r="AG44" s="424"/>
      <c r="AH44" s="217">
        <f>SUM(F11:F22,O11:O28,X11:X18,AG11:AG24)</f>
        <v>46165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4">
        <f>AH44</f>
        <v>46165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jOsmH6tUwIb/HFZd9iVIjlve4NumNa4OA03cnxW3+P/E9jnidAhQmIKd5qAfCw0qXREV3Att5cL2rB0vVFOzZQ==" saltValue="RxjH5Y3iLKu2ags9jKKmgQ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10</v>
      </c>
      <c r="B2" s="630"/>
      <c r="C2" s="631" t="s">
        <v>1452</v>
      </c>
      <c r="D2" s="632"/>
      <c r="E2" s="632"/>
      <c r="F2" s="632"/>
      <c r="G2" s="632"/>
      <c r="H2" s="153"/>
      <c r="I2" s="97"/>
      <c r="J2" s="633">
        <v>45658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SUM(F23)</f>
        <v>0</v>
      </c>
      <c r="M7" s="799"/>
      <c r="N7" s="799"/>
      <c r="O7" s="798">
        <f>SUM(P11:P15,P19:P21,Y11:Y26,AH11:AH25)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5" t="s">
        <v>1453</v>
      </c>
      <c r="B9" s="119"/>
      <c r="C9" s="119"/>
      <c r="D9" s="119"/>
      <c r="E9" s="119"/>
      <c r="F9" s="119"/>
      <c r="G9" s="296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6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7"/>
      <c r="AH9" s="249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159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4" t="s">
        <v>347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4" t="s">
        <v>347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652" t="s">
        <v>1458</v>
      </c>
      <c r="B11" s="974"/>
      <c r="C11" s="970">
        <v>45010</v>
      </c>
      <c r="D11" s="748"/>
      <c r="E11" s="327" t="s">
        <v>1459</v>
      </c>
      <c r="F11" s="494">
        <v>1275</v>
      </c>
      <c r="G11" s="166"/>
      <c r="H11" s="134" t="s">
        <v>1460</v>
      </c>
      <c r="I11" s="134"/>
      <c r="J11" s="673" t="s">
        <v>1461</v>
      </c>
      <c r="K11" s="653"/>
      <c r="L11" s="984">
        <v>46010</v>
      </c>
      <c r="M11" s="985"/>
      <c r="N11" s="425" t="s">
        <v>1462</v>
      </c>
      <c r="O11" s="494">
        <v>3405</v>
      </c>
      <c r="P11" s="426"/>
      <c r="Q11" s="134" t="s">
        <v>1463</v>
      </c>
      <c r="R11" s="134"/>
      <c r="S11" s="964" t="s">
        <v>1464</v>
      </c>
      <c r="T11" s="965"/>
      <c r="U11" s="980">
        <v>34040</v>
      </c>
      <c r="V11" s="981"/>
      <c r="W11" s="477" t="s">
        <v>1465</v>
      </c>
      <c r="X11" s="930" t="s">
        <v>1646</v>
      </c>
      <c r="Y11" s="973"/>
      <c r="Z11" s="196" t="s">
        <v>1466</v>
      </c>
      <c r="AA11" s="202"/>
      <c r="AB11" s="673" t="s">
        <v>1467</v>
      </c>
      <c r="AC11" s="653"/>
      <c r="AD11" s="970">
        <v>34230</v>
      </c>
      <c r="AE11" s="748"/>
      <c r="AF11" s="324" t="s">
        <v>1468</v>
      </c>
      <c r="AG11" s="494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654"/>
      <c r="B12" s="894"/>
      <c r="C12" s="971">
        <v>45200</v>
      </c>
      <c r="D12" s="669"/>
      <c r="E12" s="178" t="s">
        <v>1470</v>
      </c>
      <c r="F12" s="264">
        <v>3130</v>
      </c>
      <c r="G12" s="170"/>
      <c r="H12" s="134" t="s">
        <v>1471</v>
      </c>
      <c r="I12" s="134"/>
      <c r="J12" s="674"/>
      <c r="K12" s="655"/>
      <c r="L12" s="982">
        <v>34025</v>
      </c>
      <c r="M12" s="983"/>
      <c r="N12" s="327" t="s">
        <v>1472</v>
      </c>
      <c r="O12" s="298">
        <v>3085</v>
      </c>
      <c r="P12" s="168"/>
      <c r="Q12" s="134" t="s">
        <v>1473</v>
      </c>
      <c r="R12" s="134"/>
      <c r="S12" s="722"/>
      <c r="T12" s="723"/>
      <c r="U12" s="971">
        <v>34050</v>
      </c>
      <c r="V12" s="669"/>
      <c r="W12" s="178" t="s">
        <v>1474</v>
      </c>
      <c r="X12" s="298">
        <v>1650</v>
      </c>
      <c r="Y12" s="169"/>
      <c r="Z12" s="196" t="s">
        <v>1475</v>
      </c>
      <c r="AA12" s="202"/>
      <c r="AB12" s="674"/>
      <c r="AC12" s="655"/>
      <c r="AD12" s="971">
        <v>34240</v>
      </c>
      <c r="AE12" s="669"/>
      <c r="AF12" s="178" t="s">
        <v>1476</v>
      </c>
      <c r="AG12" s="264">
        <v>195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654"/>
      <c r="B13" s="894"/>
      <c r="C13" s="971">
        <v>45050</v>
      </c>
      <c r="D13" s="669"/>
      <c r="E13" s="178" t="s">
        <v>1478</v>
      </c>
      <c r="F13" s="264">
        <v>2390</v>
      </c>
      <c r="G13" s="170"/>
      <c r="H13" s="134" t="s">
        <v>1479</v>
      </c>
      <c r="I13" s="134"/>
      <c r="J13" s="674"/>
      <c r="K13" s="655"/>
      <c r="L13" s="980">
        <v>32100</v>
      </c>
      <c r="M13" s="981"/>
      <c r="N13" s="474" t="s">
        <v>1480</v>
      </c>
      <c r="O13" s="890" t="s">
        <v>1769</v>
      </c>
      <c r="P13" s="891"/>
      <c r="Q13" s="134" t="s">
        <v>1481</v>
      </c>
      <c r="R13" s="134"/>
      <c r="S13" s="674" t="s">
        <v>1482</v>
      </c>
      <c r="T13" s="655"/>
      <c r="U13" s="971">
        <v>34090</v>
      </c>
      <c r="V13" s="669"/>
      <c r="W13" s="178" t="s">
        <v>1483</v>
      </c>
      <c r="X13" s="264">
        <v>315</v>
      </c>
      <c r="Y13" s="169"/>
      <c r="Z13" s="196" t="s">
        <v>1484</v>
      </c>
      <c r="AA13" s="202"/>
      <c r="AB13" s="674"/>
      <c r="AC13" s="655"/>
      <c r="AD13" s="971">
        <v>34250</v>
      </c>
      <c r="AE13" s="669"/>
      <c r="AF13" s="178" t="s">
        <v>1485</v>
      </c>
      <c r="AG13" s="264">
        <v>2495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654"/>
      <c r="B14" s="894"/>
      <c r="C14" s="971">
        <v>45060</v>
      </c>
      <c r="D14" s="669"/>
      <c r="E14" s="178" t="s">
        <v>1487</v>
      </c>
      <c r="F14" s="264">
        <v>2540</v>
      </c>
      <c r="G14" s="170"/>
      <c r="H14" s="134" t="s">
        <v>1488</v>
      </c>
      <c r="I14" s="134"/>
      <c r="J14" s="674"/>
      <c r="K14" s="655"/>
      <c r="L14" s="669">
        <v>34010</v>
      </c>
      <c r="M14" s="669"/>
      <c r="N14" s="178" t="s">
        <v>1489</v>
      </c>
      <c r="O14" s="298">
        <v>6505</v>
      </c>
      <c r="P14" s="186"/>
      <c r="Q14" s="134" t="s">
        <v>1490</v>
      </c>
      <c r="R14" s="134"/>
      <c r="S14" s="767" t="s">
        <v>1491</v>
      </c>
      <c r="T14" s="768"/>
      <c r="U14" s="971">
        <v>34110</v>
      </c>
      <c r="V14" s="669"/>
      <c r="W14" s="178" t="s">
        <v>1492</v>
      </c>
      <c r="X14" s="264">
        <v>125</v>
      </c>
      <c r="Y14" s="169"/>
      <c r="Z14" s="196" t="s">
        <v>1493</v>
      </c>
      <c r="AA14" s="202"/>
      <c r="AB14" s="674"/>
      <c r="AC14" s="655"/>
      <c r="AD14" s="971">
        <v>34260</v>
      </c>
      <c r="AE14" s="669"/>
      <c r="AF14" s="178" t="s">
        <v>1494</v>
      </c>
      <c r="AG14" s="264">
        <v>2535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654"/>
      <c r="B15" s="894"/>
      <c r="C15" s="971">
        <v>45080</v>
      </c>
      <c r="D15" s="669"/>
      <c r="E15" s="178" t="s">
        <v>1496</v>
      </c>
      <c r="F15" s="298">
        <v>1485</v>
      </c>
      <c r="G15" s="170"/>
      <c r="H15" s="134" t="s">
        <v>1497</v>
      </c>
      <c r="I15" s="134"/>
      <c r="J15" s="687"/>
      <c r="K15" s="688"/>
      <c r="L15" s="749">
        <v>34020</v>
      </c>
      <c r="M15" s="749"/>
      <c r="N15" s="184" t="s">
        <v>1498</v>
      </c>
      <c r="O15" s="299">
        <v>1695</v>
      </c>
      <c r="P15" s="173"/>
      <c r="Q15" s="134"/>
      <c r="R15" s="134"/>
      <c r="S15" s="674"/>
      <c r="T15" s="655"/>
      <c r="U15" s="971">
        <v>34120</v>
      </c>
      <c r="V15" s="669"/>
      <c r="W15" s="178" t="s">
        <v>1499</v>
      </c>
      <c r="X15" s="264">
        <v>1320</v>
      </c>
      <c r="Y15" s="169"/>
      <c r="Z15" s="196" t="s">
        <v>1500</v>
      </c>
      <c r="AA15" s="202"/>
      <c r="AB15" s="674"/>
      <c r="AC15" s="655"/>
      <c r="AD15" s="971">
        <v>34270</v>
      </c>
      <c r="AE15" s="669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654"/>
      <c r="B16" s="894"/>
      <c r="C16" s="971">
        <v>45090</v>
      </c>
      <c r="D16" s="669"/>
      <c r="E16" s="178" t="s">
        <v>1503</v>
      </c>
      <c r="F16" s="264">
        <v>1115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74"/>
      <c r="T16" s="655"/>
      <c r="U16" s="971">
        <v>34130</v>
      </c>
      <c r="V16" s="669"/>
      <c r="W16" s="178" t="s">
        <v>1505</v>
      </c>
      <c r="X16" s="264">
        <v>150</v>
      </c>
      <c r="Y16" s="169"/>
      <c r="Z16" s="196" t="s">
        <v>1506</v>
      </c>
      <c r="AA16" s="202"/>
      <c r="AB16" s="767" t="s">
        <v>1507</v>
      </c>
      <c r="AC16" s="768"/>
      <c r="AD16" s="971">
        <v>34300</v>
      </c>
      <c r="AE16" s="669"/>
      <c r="AF16" s="178" t="s">
        <v>1508</v>
      </c>
      <c r="AG16" s="264">
        <v>1565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654"/>
      <c r="B17" s="894"/>
      <c r="C17" s="977">
        <v>45100</v>
      </c>
      <c r="D17" s="978"/>
      <c r="E17" s="178" t="s">
        <v>1510</v>
      </c>
      <c r="F17" s="264">
        <v>1235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8"/>
      <c r="Q17" s="134"/>
      <c r="R17" s="134"/>
      <c r="S17" s="674"/>
      <c r="T17" s="655"/>
      <c r="U17" s="971">
        <v>34430</v>
      </c>
      <c r="V17" s="669"/>
      <c r="W17" s="178" t="s">
        <v>1512</v>
      </c>
      <c r="X17" s="264">
        <v>165</v>
      </c>
      <c r="Y17" s="169"/>
      <c r="Z17" s="196" t="s">
        <v>1513</v>
      </c>
      <c r="AA17" s="202"/>
      <c r="AB17" s="674"/>
      <c r="AC17" s="655"/>
      <c r="AD17" s="971">
        <v>34310</v>
      </c>
      <c r="AE17" s="669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75"/>
      <c r="B18" s="976"/>
      <c r="C18" s="669">
        <v>45120</v>
      </c>
      <c r="D18" s="666"/>
      <c r="E18" s="178" t="s">
        <v>1751</v>
      </c>
      <c r="F18" s="298">
        <v>1935</v>
      </c>
      <c r="G18" s="175"/>
      <c r="H18" s="134" t="s">
        <v>1518</v>
      </c>
      <c r="I18" s="134"/>
      <c r="J18" s="702" t="s">
        <v>344</v>
      </c>
      <c r="K18" s="679"/>
      <c r="L18" s="729" t="s">
        <v>4</v>
      </c>
      <c r="M18" s="730"/>
      <c r="N18" s="164" t="s">
        <v>347</v>
      </c>
      <c r="O18" s="164" t="s">
        <v>345</v>
      </c>
      <c r="P18" s="165" t="s">
        <v>117</v>
      </c>
      <c r="Q18" s="134"/>
      <c r="R18" s="134"/>
      <c r="S18" s="767" t="s">
        <v>1519</v>
      </c>
      <c r="T18" s="768"/>
      <c r="U18" s="971">
        <v>34140</v>
      </c>
      <c r="V18" s="669"/>
      <c r="W18" s="178" t="s">
        <v>1520</v>
      </c>
      <c r="X18" s="298">
        <v>1130</v>
      </c>
      <c r="Y18" s="168"/>
      <c r="Z18" s="196" t="s">
        <v>1521</v>
      </c>
      <c r="AA18" s="202"/>
      <c r="AB18" s="674"/>
      <c r="AC18" s="655"/>
      <c r="AD18" s="971">
        <v>34320</v>
      </c>
      <c r="AE18" s="669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32" t="s">
        <v>1516</v>
      </c>
      <c r="B19" s="782"/>
      <c r="C19" s="669">
        <v>45070</v>
      </c>
      <c r="D19" s="669"/>
      <c r="E19" s="178" t="s">
        <v>1517</v>
      </c>
      <c r="F19" s="298">
        <v>2185</v>
      </c>
      <c r="G19" s="175"/>
      <c r="H19" s="134" t="s">
        <v>1525</v>
      </c>
      <c r="I19" s="134"/>
      <c r="J19" s="673" t="s">
        <v>1526</v>
      </c>
      <c r="K19" s="653"/>
      <c r="L19" s="970">
        <v>34060</v>
      </c>
      <c r="M19" s="748"/>
      <c r="N19" s="324" t="s">
        <v>1527</v>
      </c>
      <c r="O19" s="494">
        <v>390</v>
      </c>
      <c r="P19" s="236"/>
      <c r="Q19" s="134" t="s">
        <v>1528</v>
      </c>
      <c r="R19" s="134"/>
      <c r="S19" s="674"/>
      <c r="T19" s="655"/>
      <c r="U19" s="971">
        <v>34150</v>
      </c>
      <c r="V19" s="669"/>
      <c r="W19" s="178" t="s">
        <v>1529</v>
      </c>
      <c r="X19" s="264">
        <v>145</v>
      </c>
      <c r="Y19" s="169"/>
      <c r="Z19" s="196" t="s">
        <v>1530</v>
      </c>
      <c r="AA19" s="202"/>
      <c r="AB19" s="674"/>
      <c r="AC19" s="655"/>
      <c r="AD19" s="971">
        <v>34340</v>
      </c>
      <c r="AE19" s="972"/>
      <c r="AF19" s="178" t="s">
        <v>1531</v>
      </c>
      <c r="AG19" s="264">
        <v>315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654"/>
      <c r="B20" s="773"/>
      <c r="C20" s="669">
        <v>45300</v>
      </c>
      <c r="D20" s="669"/>
      <c r="E20" s="178" t="s">
        <v>1524</v>
      </c>
      <c r="F20" s="266">
        <v>905</v>
      </c>
      <c r="G20" s="170"/>
      <c r="H20" s="134" t="s">
        <v>1534</v>
      </c>
      <c r="I20" s="134"/>
      <c r="J20" s="674"/>
      <c r="K20" s="655"/>
      <c r="L20" s="971">
        <v>34070</v>
      </c>
      <c r="M20" s="669"/>
      <c r="N20" s="178" t="s">
        <v>1535</v>
      </c>
      <c r="O20" s="264">
        <v>720</v>
      </c>
      <c r="P20" s="169"/>
      <c r="Q20" s="134" t="s">
        <v>1536</v>
      </c>
      <c r="R20" s="134"/>
      <c r="S20" s="674"/>
      <c r="T20" s="655"/>
      <c r="U20" s="971">
        <v>34160</v>
      </c>
      <c r="V20" s="669"/>
      <c r="W20" s="178" t="s">
        <v>1537</v>
      </c>
      <c r="X20" s="264">
        <v>245</v>
      </c>
      <c r="Y20" s="169"/>
      <c r="Z20" s="196" t="s">
        <v>1538</v>
      </c>
      <c r="AA20" s="202"/>
      <c r="AB20" s="767" t="s">
        <v>1539</v>
      </c>
      <c r="AC20" s="768"/>
      <c r="AD20" s="971">
        <v>34350</v>
      </c>
      <c r="AE20" s="972"/>
      <c r="AF20" s="178" t="s">
        <v>1540</v>
      </c>
      <c r="AG20" s="264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16"/>
      <c r="B21" s="774"/>
      <c r="C21" s="979">
        <v>45310</v>
      </c>
      <c r="D21" s="979"/>
      <c r="E21" s="331" t="s">
        <v>1533</v>
      </c>
      <c r="F21" s="299">
        <v>230</v>
      </c>
      <c r="G21" s="199"/>
      <c r="H21" s="134"/>
      <c r="I21" s="202"/>
      <c r="J21" s="687"/>
      <c r="K21" s="688"/>
      <c r="L21" s="988">
        <v>34085</v>
      </c>
      <c r="M21" s="989"/>
      <c r="N21" s="332" t="s">
        <v>1542</v>
      </c>
      <c r="O21" s="301">
        <v>245</v>
      </c>
      <c r="P21" s="240"/>
      <c r="Q21" s="134" t="s">
        <v>1543</v>
      </c>
      <c r="R21" s="134"/>
      <c r="S21" s="767" t="s">
        <v>1544</v>
      </c>
      <c r="T21" s="768"/>
      <c r="U21" s="971">
        <v>34175</v>
      </c>
      <c r="V21" s="990"/>
      <c r="W21" s="178" t="s">
        <v>1545</v>
      </c>
      <c r="X21" s="264">
        <v>175</v>
      </c>
      <c r="Y21" s="169"/>
      <c r="Z21" s="196" t="s">
        <v>1546</v>
      </c>
      <c r="AA21" s="202"/>
      <c r="AB21" s="674"/>
      <c r="AC21" s="655"/>
      <c r="AD21" s="971">
        <v>34360</v>
      </c>
      <c r="AE21" s="972"/>
      <c r="AF21" s="178" t="s">
        <v>1547</v>
      </c>
      <c r="AG21" s="264">
        <v>3940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300">
        <f>SUM(F11:F21)</f>
        <v>18425</v>
      </c>
      <c r="G22" s="248"/>
      <c r="H22" s="134"/>
      <c r="I22" s="202"/>
      <c r="J22" s="134"/>
      <c r="Q22" s="134"/>
      <c r="R22" s="134"/>
      <c r="S22" s="674"/>
      <c r="T22" s="655"/>
      <c r="U22" s="971">
        <v>34180</v>
      </c>
      <c r="V22" s="990"/>
      <c r="W22" s="178" t="s">
        <v>1549</v>
      </c>
      <c r="X22" s="264">
        <v>1985</v>
      </c>
      <c r="Y22" s="169"/>
      <c r="Z22" s="196" t="s">
        <v>1550</v>
      </c>
      <c r="AA22" s="202"/>
      <c r="AB22" s="674"/>
      <c r="AC22" s="655"/>
      <c r="AD22" s="980">
        <v>34380</v>
      </c>
      <c r="AE22" s="991"/>
      <c r="AF22" s="474" t="s">
        <v>1551</v>
      </c>
      <c r="AG22" s="937" t="s">
        <v>1552</v>
      </c>
      <c r="AH22" s="938"/>
      <c r="AI22" s="134" t="s">
        <v>1553</v>
      </c>
      <c r="AJ22" s="134"/>
      <c r="AK22" s="119"/>
      <c r="AL22" s="134"/>
    </row>
    <row r="23" spans="1:38" ht="15.75" customHeight="1" thickTop="1" thickBot="1">
      <c r="A23" s="302" t="s">
        <v>812</v>
      </c>
      <c r="B23" s="303"/>
      <c r="C23" s="303"/>
      <c r="D23" s="303"/>
      <c r="E23" s="304"/>
      <c r="F23" s="204">
        <f>SUM(G11:G21)</f>
        <v>0</v>
      </c>
      <c r="G23" s="201"/>
      <c r="H23" s="202"/>
      <c r="I23" s="202"/>
      <c r="Q23" s="134"/>
      <c r="R23" s="134"/>
      <c r="S23" s="674"/>
      <c r="T23" s="655"/>
      <c r="U23" s="980">
        <v>34181</v>
      </c>
      <c r="V23" s="991"/>
      <c r="W23" s="474" t="s">
        <v>1554</v>
      </c>
      <c r="X23" s="937" t="s">
        <v>1555</v>
      </c>
      <c r="Y23" s="938"/>
      <c r="Z23" s="196" t="s">
        <v>1556</v>
      </c>
      <c r="AA23" s="202"/>
      <c r="AB23" s="767" t="s">
        <v>1557</v>
      </c>
      <c r="AC23" s="768"/>
      <c r="AD23" s="971">
        <v>34390</v>
      </c>
      <c r="AE23" s="990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67" t="s">
        <v>1560</v>
      </c>
      <c r="T24" s="768"/>
      <c r="U24" s="971">
        <v>34190</v>
      </c>
      <c r="V24" s="990"/>
      <c r="W24" s="178" t="s">
        <v>1561</v>
      </c>
      <c r="X24" s="264">
        <v>250</v>
      </c>
      <c r="Y24" s="169"/>
      <c r="Z24" s="196" t="s">
        <v>1562</v>
      </c>
      <c r="AA24" s="202"/>
      <c r="AB24" s="674"/>
      <c r="AC24" s="655"/>
      <c r="AD24" s="977">
        <v>34400</v>
      </c>
      <c r="AE24" s="992"/>
      <c r="AF24" s="334" t="s">
        <v>1563</v>
      </c>
      <c r="AG24" s="264">
        <v>1065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74"/>
      <c r="T25" s="655"/>
      <c r="U25" s="971">
        <v>34200</v>
      </c>
      <c r="V25" s="990"/>
      <c r="W25" s="178" t="s">
        <v>1565</v>
      </c>
      <c r="X25" s="264">
        <v>210</v>
      </c>
      <c r="Y25" s="169"/>
      <c r="Z25" s="196" t="s">
        <v>1566</v>
      </c>
      <c r="AA25" s="202"/>
      <c r="AB25" s="820" t="s">
        <v>1567</v>
      </c>
      <c r="AC25" s="821"/>
      <c r="AD25" s="986">
        <v>34420</v>
      </c>
      <c r="AE25" s="707"/>
      <c r="AF25" s="171" t="s">
        <v>1568</v>
      </c>
      <c r="AG25" s="203">
        <v>855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87"/>
      <c r="T26" s="688"/>
      <c r="U26" s="986">
        <v>34210</v>
      </c>
      <c r="V26" s="987"/>
      <c r="W26" s="184" t="s">
        <v>1570</v>
      </c>
      <c r="X26" s="299">
        <v>605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8"/>
      <c r="P32" s="210"/>
      <c r="Q32" s="118"/>
      <c r="R32" s="118"/>
      <c r="S32" s="134"/>
      <c r="T32" s="119"/>
      <c r="U32" s="119"/>
      <c r="V32" s="119"/>
      <c r="W32" s="119"/>
      <c r="X32" s="288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8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6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8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8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8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8" t="s">
        <v>1572</v>
      </c>
      <c r="AG43" s="409"/>
      <c r="AH43" s="215">
        <f>SUM(F22)</f>
        <v>18425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10" t="s">
        <v>507</v>
      </c>
      <c r="AG44" s="418"/>
      <c r="AH44" s="216">
        <f>SUM(O11:O15,O19:O21,X11:X26,AG11:AG25)</f>
        <v>38650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57075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VkJQta9SB7h70KmhrgZ/pFnk7OU8oLVMrcnOAzPtwgyplOZhR+f31+wv8eu1X3rBn2/JC48TVVmp4HATq/xoDQ==" saltValue="E4xiFDtlJBe1RLfQdQ/sjg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9">
        <v>11</v>
      </c>
      <c r="B2" s="630"/>
      <c r="C2" s="631" t="s">
        <v>1573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1648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40" ht="24.75" customHeight="1" thickBot="1">
      <c r="A5" s="636"/>
      <c r="B5" s="637"/>
      <c r="C5" s="638"/>
      <c r="D5" s="1005" t="str">
        <f>表紙!E5</f>
        <v/>
      </c>
      <c r="E5" s="1006"/>
      <c r="F5" s="1007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40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1052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40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F21</f>
        <v>0</v>
      </c>
      <c r="M7" s="799"/>
      <c r="N7" s="799"/>
      <c r="O7" s="798">
        <f>SUM(P11:P17,P21:P29,Y11:Y21,AH11:AH16)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1686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/>
      <c r="I10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23" t="s">
        <v>1577</v>
      </c>
      <c r="B11" s="994"/>
      <c r="C11" s="905">
        <v>47010</v>
      </c>
      <c r="D11" s="906"/>
      <c r="E11" s="477" t="s">
        <v>1578</v>
      </c>
      <c r="F11" s="1021" t="s">
        <v>1768</v>
      </c>
      <c r="G11" s="1022"/>
      <c r="H11"/>
      <c r="I11"/>
      <c r="J11" s="993" t="s">
        <v>1579</v>
      </c>
      <c r="K11" s="994"/>
      <c r="L11" s="860">
        <v>35020</v>
      </c>
      <c r="M11" s="861"/>
      <c r="N11" s="128" t="s">
        <v>1580</v>
      </c>
      <c r="O11" s="494">
        <v>215</v>
      </c>
      <c r="P11" s="169"/>
      <c r="Q11"/>
      <c r="R11" s="283"/>
      <c r="S11" s="993" t="s">
        <v>1581</v>
      </c>
      <c r="T11" s="994"/>
      <c r="U11" s="997">
        <v>35240</v>
      </c>
      <c r="V11" s="998"/>
      <c r="W11" s="333" t="s">
        <v>1582</v>
      </c>
      <c r="X11" s="494">
        <v>800</v>
      </c>
      <c r="Y11" s="251"/>
      <c r="Z11"/>
      <c r="AA11" s="134"/>
      <c r="AB11" s="993" t="s">
        <v>1583</v>
      </c>
      <c r="AC11" s="994"/>
      <c r="AD11" s="997">
        <v>35140</v>
      </c>
      <c r="AE11" s="998"/>
      <c r="AF11" s="333" t="s">
        <v>1584</v>
      </c>
      <c r="AG11" s="494">
        <v>375</v>
      </c>
      <c r="AH11" s="251"/>
      <c r="AI11"/>
      <c r="AJ11" s="134"/>
      <c r="AK11" s="134"/>
      <c r="AL11" s="134"/>
    </row>
    <row r="12" spans="1:40" ht="15.75" customHeight="1">
      <c r="A12" s="1024"/>
      <c r="B12" s="1015"/>
      <c r="C12" s="660">
        <v>47100</v>
      </c>
      <c r="D12" s="661"/>
      <c r="E12" s="327" t="s">
        <v>1746</v>
      </c>
      <c r="F12" s="264">
        <v>1145</v>
      </c>
      <c r="G12" s="478"/>
      <c r="H12"/>
      <c r="I12"/>
      <c r="J12" s="1014"/>
      <c r="K12" s="1015"/>
      <c r="L12" s="860">
        <v>35025</v>
      </c>
      <c r="M12" s="861"/>
      <c r="N12" s="198" t="s">
        <v>1586</v>
      </c>
      <c r="O12" s="197">
        <v>35</v>
      </c>
      <c r="P12" s="169"/>
      <c r="Q12"/>
      <c r="R12" s="283"/>
      <c r="S12" s="995"/>
      <c r="T12" s="996"/>
      <c r="U12" s="667">
        <v>35260</v>
      </c>
      <c r="V12" s="668"/>
      <c r="W12" s="432" t="s">
        <v>1587</v>
      </c>
      <c r="X12" s="955" t="s">
        <v>1688</v>
      </c>
      <c r="Y12" s="956"/>
      <c r="Z12"/>
      <c r="AA12" s="134"/>
      <c r="AB12" s="995"/>
      <c r="AC12" s="996"/>
      <c r="AD12" s="860">
        <v>35145</v>
      </c>
      <c r="AE12" s="861"/>
      <c r="AF12" s="198" t="s">
        <v>1588</v>
      </c>
      <c r="AG12" s="306">
        <v>15</v>
      </c>
      <c r="AH12" s="169"/>
      <c r="AI12"/>
      <c r="AJ12" s="134"/>
      <c r="AK12" s="134"/>
      <c r="AL12" s="134"/>
    </row>
    <row r="13" spans="1:40" ht="15.75" customHeight="1">
      <c r="A13" s="1024"/>
      <c r="B13" s="1015"/>
      <c r="C13" s="860">
        <v>47020</v>
      </c>
      <c r="D13" s="861"/>
      <c r="E13" s="178" t="s">
        <v>1585</v>
      </c>
      <c r="F13" s="310">
        <v>2370</v>
      </c>
      <c r="G13" s="175"/>
      <c r="H13"/>
      <c r="I13"/>
      <c r="J13" s="1014"/>
      <c r="K13" s="1015"/>
      <c r="L13" s="860">
        <v>35030</v>
      </c>
      <c r="M13" s="861"/>
      <c r="N13" s="128" t="s">
        <v>1590</v>
      </c>
      <c r="O13" s="197">
        <v>80</v>
      </c>
      <c r="P13" s="169"/>
      <c r="Q13"/>
      <c r="R13" s="283"/>
      <c r="S13" s="1003" t="s">
        <v>1591</v>
      </c>
      <c r="T13" s="1004"/>
      <c r="U13" s="860">
        <v>35210</v>
      </c>
      <c r="V13" s="861"/>
      <c r="W13" s="334" t="s">
        <v>1592</v>
      </c>
      <c r="X13" s="197">
        <v>285</v>
      </c>
      <c r="Y13" s="186"/>
      <c r="Z13"/>
      <c r="AA13" s="134"/>
      <c r="AB13" s="1003" t="s">
        <v>1593</v>
      </c>
      <c r="AC13" s="1004"/>
      <c r="AD13" s="860">
        <v>35150</v>
      </c>
      <c r="AE13" s="861"/>
      <c r="AF13" s="334" t="s">
        <v>1594</v>
      </c>
      <c r="AG13" s="305">
        <v>280</v>
      </c>
      <c r="AH13" s="186"/>
      <c r="AI13"/>
      <c r="AJ13" s="134"/>
      <c r="AK13" s="134"/>
      <c r="AL13" s="134"/>
      <c r="AN13" s="134"/>
    </row>
    <row r="14" spans="1:40" ht="15.75" customHeight="1">
      <c r="A14" s="1024"/>
      <c r="B14" s="1015"/>
      <c r="C14" s="860">
        <v>47040</v>
      </c>
      <c r="D14" s="861"/>
      <c r="E14" s="178" t="s">
        <v>1589</v>
      </c>
      <c r="F14" s="310">
        <v>3930</v>
      </c>
      <c r="G14" s="175"/>
      <c r="H14"/>
      <c r="I14"/>
      <c r="J14" s="1014"/>
      <c r="K14" s="1015"/>
      <c r="L14" s="667">
        <v>35040</v>
      </c>
      <c r="M14" s="668"/>
      <c r="N14" s="136" t="s">
        <v>1596</v>
      </c>
      <c r="O14" s="955" t="s">
        <v>1597</v>
      </c>
      <c r="P14" s="956"/>
      <c r="Q14"/>
      <c r="R14" s="283"/>
      <c r="S14" s="767" t="s">
        <v>1598</v>
      </c>
      <c r="T14" s="768"/>
      <c r="U14" s="860">
        <v>35170</v>
      </c>
      <c r="V14" s="861"/>
      <c r="W14" s="128" t="s">
        <v>1599</v>
      </c>
      <c r="X14" s="306">
        <v>45</v>
      </c>
      <c r="Y14" s="169"/>
      <c r="Z14"/>
      <c r="AA14" s="134"/>
      <c r="AB14" s="1003" t="s">
        <v>1600</v>
      </c>
      <c r="AC14" s="1004"/>
      <c r="AD14" s="860">
        <v>35420</v>
      </c>
      <c r="AE14" s="861"/>
      <c r="AF14" s="334" t="s">
        <v>1601</v>
      </c>
      <c r="AG14" s="305">
        <v>570</v>
      </c>
      <c r="AH14" s="186"/>
      <c r="AI14"/>
      <c r="AJ14" s="134"/>
      <c r="AK14" s="134"/>
      <c r="AL14" s="134"/>
      <c r="AN14" s="134"/>
    </row>
    <row r="15" spans="1:40" ht="15.75" customHeight="1">
      <c r="A15" s="1025"/>
      <c r="B15" s="996"/>
      <c r="C15" s="860">
        <v>47050</v>
      </c>
      <c r="D15" s="861"/>
      <c r="E15" s="178" t="s">
        <v>1595</v>
      </c>
      <c r="F15" s="310">
        <v>3245</v>
      </c>
      <c r="G15" s="175"/>
      <c r="H15"/>
      <c r="I15"/>
      <c r="J15" s="999" t="s">
        <v>1602</v>
      </c>
      <c r="K15" s="1000"/>
      <c r="L15" s="860">
        <v>35070</v>
      </c>
      <c r="M15" s="861"/>
      <c r="N15" s="128" t="s">
        <v>1604</v>
      </c>
      <c r="O15" s="197">
        <v>45</v>
      </c>
      <c r="P15" s="169"/>
      <c r="Q15"/>
      <c r="R15" s="283"/>
      <c r="S15" s="674"/>
      <c r="T15" s="655"/>
      <c r="U15" s="860">
        <v>35180</v>
      </c>
      <c r="V15" s="861"/>
      <c r="W15" s="334" t="s">
        <v>1605</v>
      </c>
      <c r="X15" s="305">
        <v>470</v>
      </c>
      <c r="Y15" s="186"/>
      <c r="Z15"/>
      <c r="AA15" s="134"/>
      <c r="AB15" s="999" t="s">
        <v>1606</v>
      </c>
      <c r="AC15" s="1000"/>
      <c r="AD15" s="860">
        <v>35440</v>
      </c>
      <c r="AE15" s="861"/>
      <c r="AF15" s="334" t="s">
        <v>1607</v>
      </c>
      <c r="AG15" s="305">
        <v>70</v>
      </c>
      <c r="AH15" s="186"/>
      <c r="AI15"/>
      <c r="AJ15" s="134"/>
      <c r="AK15" s="134"/>
      <c r="AN15" s="134"/>
    </row>
    <row r="16" spans="1:40" ht="15.75" customHeight="1">
      <c r="A16" s="1016" t="s">
        <v>1602</v>
      </c>
      <c r="B16" s="1017"/>
      <c r="C16" s="1011">
        <v>47060</v>
      </c>
      <c r="D16" s="861"/>
      <c r="E16" s="178" t="s">
        <v>1603</v>
      </c>
      <c r="F16" s="310">
        <v>1370</v>
      </c>
      <c r="G16" s="175"/>
      <c r="H16"/>
      <c r="I16"/>
      <c r="J16" s="1014"/>
      <c r="K16" s="1015"/>
      <c r="L16" s="860">
        <v>35410</v>
      </c>
      <c r="M16" s="861"/>
      <c r="N16" s="128" t="s">
        <v>1609</v>
      </c>
      <c r="O16" s="197">
        <v>120</v>
      </c>
      <c r="P16" s="169"/>
      <c r="Q16"/>
      <c r="R16" s="134"/>
      <c r="S16" s="675"/>
      <c r="T16" s="676"/>
      <c r="U16" s="667">
        <v>35190</v>
      </c>
      <c r="V16" s="668"/>
      <c r="W16" s="185" t="s">
        <v>1610</v>
      </c>
      <c r="X16" s="955" t="s">
        <v>1687</v>
      </c>
      <c r="Y16" s="956"/>
      <c r="Z16"/>
      <c r="AA16" s="134"/>
      <c r="AB16" s="1001"/>
      <c r="AC16" s="1002"/>
      <c r="AD16" s="863">
        <v>35450</v>
      </c>
      <c r="AE16" s="885"/>
      <c r="AF16" s="184" t="s">
        <v>1611</v>
      </c>
      <c r="AG16" s="435">
        <v>755</v>
      </c>
      <c r="AH16" s="173"/>
      <c r="AI16"/>
      <c r="AJ16" s="134"/>
      <c r="AK16" s="134"/>
      <c r="AN16" s="134"/>
    </row>
    <row r="17" spans="1:60" ht="15.75" customHeight="1">
      <c r="A17" s="1018"/>
      <c r="B17" s="1019"/>
      <c r="C17" s="1009">
        <v>47070</v>
      </c>
      <c r="D17" s="1010"/>
      <c r="E17" s="178" t="s">
        <v>1608</v>
      </c>
      <c r="F17" s="310">
        <v>455</v>
      </c>
      <c r="G17" s="175"/>
      <c r="H17"/>
      <c r="I17"/>
      <c r="J17" s="1012" t="s">
        <v>1612</v>
      </c>
      <c r="K17" s="1013"/>
      <c r="L17" s="863">
        <v>35090</v>
      </c>
      <c r="M17" s="885"/>
      <c r="N17" s="171" t="s">
        <v>1614</v>
      </c>
      <c r="O17" s="203">
        <v>155</v>
      </c>
      <c r="P17" s="173"/>
      <c r="Q17"/>
      <c r="R17" s="134"/>
      <c r="S17" s="769" t="s">
        <v>1615</v>
      </c>
      <c r="T17" s="770"/>
      <c r="U17" s="860">
        <v>35280</v>
      </c>
      <c r="V17" s="861"/>
      <c r="W17" s="334" t="s">
        <v>1616</v>
      </c>
      <c r="X17" s="305">
        <v>840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25" t="s">
        <v>1612</v>
      </c>
      <c r="B18" s="996"/>
      <c r="C18" s="881">
        <v>47080</v>
      </c>
      <c r="D18" s="1008"/>
      <c r="E18" s="178" t="s">
        <v>1613</v>
      </c>
      <c r="F18" s="310">
        <v>2765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67" t="s">
        <v>1619</v>
      </c>
      <c r="T18" s="768"/>
      <c r="U18" s="860">
        <v>35290</v>
      </c>
      <c r="V18" s="861"/>
      <c r="W18" s="334" t="s">
        <v>1620</v>
      </c>
      <c r="X18" s="305">
        <v>935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20" t="s">
        <v>1617</v>
      </c>
      <c r="B19" s="1002"/>
      <c r="C19" s="863">
        <v>47090</v>
      </c>
      <c r="D19" s="885"/>
      <c r="E19" s="184" t="s">
        <v>1618</v>
      </c>
      <c r="F19" s="310">
        <v>1650</v>
      </c>
      <c r="G19" s="175"/>
      <c r="H19"/>
      <c r="I19"/>
      <c r="J19" s="158" t="s">
        <v>1621</v>
      </c>
      <c r="K19" s="119"/>
      <c r="L19" s="119"/>
      <c r="M19" s="119"/>
      <c r="N19" s="119"/>
      <c r="O19" s="307"/>
      <c r="P19" s="210"/>
      <c r="Q19"/>
      <c r="R19" s="283"/>
      <c r="S19" s="674"/>
      <c r="T19" s="655"/>
      <c r="U19" s="860">
        <v>35300</v>
      </c>
      <c r="V19" s="861"/>
      <c r="W19" s="198" t="s">
        <v>1622</v>
      </c>
      <c r="X19" s="306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16930</v>
      </c>
      <c r="G20" s="248"/>
      <c r="H20"/>
      <c r="I20"/>
      <c r="J20" s="702" t="s">
        <v>344</v>
      </c>
      <c r="K20" s="679"/>
      <c r="L20" s="678" t="s">
        <v>4</v>
      </c>
      <c r="M20" s="679"/>
      <c r="N20" s="161" t="s">
        <v>115</v>
      </c>
      <c r="O20" s="164" t="s">
        <v>345</v>
      </c>
      <c r="P20" s="165" t="s">
        <v>117</v>
      </c>
      <c r="Q20"/>
      <c r="R20" s="283"/>
      <c r="S20" s="675"/>
      <c r="T20" s="676"/>
      <c r="U20" s="667">
        <v>35310</v>
      </c>
      <c r="V20" s="668"/>
      <c r="W20" s="309" t="s">
        <v>1623</v>
      </c>
      <c r="X20" s="955" t="s">
        <v>1624</v>
      </c>
      <c r="Y20" s="956"/>
      <c r="Z20"/>
      <c r="AA20" s="134"/>
      <c r="AI20"/>
      <c r="AJ20" s="134"/>
      <c r="AK20" s="134"/>
    </row>
    <row r="21" spans="1:60" ht="15.75" customHeight="1" thickTop="1" thickBot="1">
      <c r="A21" s="302" t="s">
        <v>812</v>
      </c>
      <c r="B21" s="303"/>
      <c r="C21" s="303"/>
      <c r="D21" s="303"/>
      <c r="E21" s="304"/>
      <c r="F21" s="311">
        <f>SUM(G11:G19)</f>
        <v>0</v>
      </c>
      <c r="G21" s="201"/>
      <c r="H21"/>
      <c r="I21"/>
      <c r="J21" s="993" t="s">
        <v>1625</v>
      </c>
      <c r="K21" s="994"/>
      <c r="L21" s="997">
        <v>35340</v>
      </c>
      <c r="M21" s="998"/>
      <c r="N21" s="333" t="s">
        <v>1626</v>
      </c>
      <c r="O21" s="494">
        <v>195</v>
      </c>
      <c r="P21" s="251"/>
      <c r="Q21"/>
      <c r="R21" s="283"/>
      <c r="S21" s="820" t="s">
        <v>1627</v>
      </c>
      <c r="T21" s="821"/>
      <c r="U21" s="863">
        <v>35320</v>
      </c>
      <c r="V21" s="885"/>
      <c r="W21" s="184" t="s">
        <v>1628</v>
      </c>
      <c r="X21" s="203">
        <v>340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995"/>
      <c r="K22" s="996"/>
      <c r="L22" s="860">
        <v>35350</v>
      </c>
      <c r="M22" s="861"/>
      <c r="N22" s="431" t="s">
        <v>1629</v>
      </c>
      <c r="O22" s="308">
        <v>775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4"/>
      <c r="B23" s="404"/>
      <c r="C23" s="404"/>
      <c r="D23" s="404"/>
      <c r="E23" s="404"/>
      <c r="F23" s="404"/>
      <c r="G23" s="404"/>
      <c r="H23"/>
      <c r="I23"/>
      <c r="J23" s="999" t="s">
        <v>1630</v>
      </c>
      <c r="K23" s="1000"/>
      <c r="L23" s="860">
        <v>35360</v>
      </c>
      <c r="M23" s="861"/>
      <c r="N23" s="431" t="s">
        <v>1631</v>
      </c>
      <c r="O23" s="308">
        <v>790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6"/>
      <c r="B24" s="346"/>
      <c r="C24" s="346"/>
      <c r="D24" s="346"/>
      <c r="E24" s="346"/>
      <c r="F24" s="346"/>
      <c r="G24" s="346"/>
      <c r="H24"/>
      <c r="I24"/>
      <c r="J24" s="995"/>
      <c r="K24" s="996"/>
      <c r="L24" s="1026">
        <v>35375</v>
      </c>
      <c r="M24" s="1027"/>
      <c r="N24" s="432" t="s">
        <v>1632</v>
      </c>
      <c r="O24" s="955" t="s">
        <v>1633</v>
      </c>
      <c r="P24" s="956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999" t="s">
        <v>1634</v>
      </c>
      <c r="K25" s="1000"/>
      <c r="L25" s="881">
        <v>35380</v>
      </c>
      <c r="M25" s="1008"/>
      <c r="N25" s="342" t="s">
        <v>1635</v>
      </c>
      <c r="O25" s="308">
        <v>425</v>
      </c>
      <c r="P25" s="186"/>
      <c r="Q25"/>
      <c r="R25" s="283"/>
      <c r="S25" s="134"/>
      <c r="T25" s="134"/>
      <c r="U25" s="134"/>
      <c r="V25" s="134"/>
      <c r="W25" s="371"/>
      <c r="X25" s="371"/>
      <c r="Y25" s="371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995"/>
      <c r="K26" s="996"/>
      <c r="L26" s="860">
        <v>35390</v>
      </c>
      <c r="M26" s="861"/>
      <c r="N26" s="139" t="s">
        <v>1636</v>
      </c>
      <c r="O26" s="312">
        <v>105</v>
      </c>
      <c r="P26" s="186"/>
      <c r="Q26"/>
      <c r="R26" s="283"/>
      <c r="S26" s="134"/>
      <c r="T26" s="134"/>
      <c r="U26" s="134"/>
      <c r="V26" s="134"/>
      <c r="W26" s="372"/>
      <c r="X26" s="371"/>
      <c r="Y26" s="373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999" t="s">
        <v>1637</v>
      </c>
      <c r="K27" s="1000"/>
      <c r="L27" s="860">
        <v>35100</v>
      </c>
      <c r="M27" s="861"/>
      <c r="N27" s="178" t="s">
        <v>1638</v>
      </c>
      <c r="O27" s="312">
        <v>145</v>
      </c>
      <c r="P27" s="169"/>
      <c r="Q27"/>
      <c r="R27" s="283"/>
      <c r="S27" s="97"/>
      <c r="T27" s="97"/>
      <c r="U27" s="97"/>
      <c r="V27" s="97"/>
      <c r="W27" s="359"/>
      <c r="X27" s="375"/>
      <c r="Y27" s="376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995"/>
      <c r="K28" s="996"/>
      <c r="L28" s="860">
        <v>35110</v>
      </c>
      <c r="M28" s="861"/>
      <c r="N28" s="430" t="s">
        <v>1639</v>
      </c>
      <c r="O28" s="308">
        <v>425</v>
      </c>
      <c r="P28" s="186"/>
      <c r="Q28"/>
      <c r="R28" s="283"/>
      <c r="S28" s="134"/>
      <c r="T28" s="134"/>
      <c r="U28" s="134"/>
      <c r="V28" s="134"/>
      <c r="W28" s="359"/>
      <c r="X28" s="375"/>
      <c r="Y28" s="346"/>
      <c r="Z28"/>
      <c r="AA28" s="134"/>
      <c r="AB28" s="346"/>
      <c r="AC28" s="346"/>
      <c r="AD28" s="346"/>
      <c r="AE28" s="346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12" t="s">
        <v>1640</v>
      </c>
      <c r="K29" s="1013"/>
      <c r="L29" s="863">
        <v>35120</v>
      </c>
      <c r="M29" s="885"/>
      <c r="N29" s="433" t="s">
        <v>1641</v>
      </c>
      <c r="O29" s="434">
        <v>495</v>
      </c>
      <c r="P29" s="173"/>
      <c r="Q29"/>
      <c r="R29" s="283"/>
      <c r="S29" s="134"/>
      <c r="T29" s="134"/>
      <c r="U29" s="134"/>
      <c r="V29" s="134"/>
      <c r="W29" s="359"/>
      <c r="X29" s="375"/>
      <c r="Y29" s="377"/>
      <c r="Z29"/>
      <c r="AA29" s="134"/>
      <c r="AB29" s="346"/>
      <c r="AC29" s="346"/>
      <c r="AD29" s="346"/>
      <c r="AE29" s="346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9"/>
      <c r="X30" s="371"/>
      <c r="Y30" s="371"/>
      <c r="Z30"/>
      <c r="AA30" s="134"/>
      <c r="AB30" s="346"/>
      <c r="AC30" s="346"/>
      <c r="AD30" s="346"/>
      <c r="AE30" s="346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9"/>
      <c r="X31" s="371"/>
      <c r="Y31" s="371"/>
      <c r="Z31"/>
      <c r="AA31" s="134"/>
      <c r="AB31" s="346"/>
      <c r="AC31" s="346"/>
      <c r="AD31" s="346"/>
      <c r="AE31" s="346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6"/>
      <c r="X32" s="346"/>
      <c r="Y32" s="346"/>
      <c r="Z32"/>
      <c r="AA32" s="371"/>
      <c r="AB32" s="346"/>
      <c r="AC32" s="346"/>
      <c r="AD32" s="346"/>
      <c r="AE32" s="346"/>
      <c r="AF32" s="346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1"/>
      <c r="O33" s="321"/>
      <c r="P33" s="321"/>
      <c r="Q33"/>
      <c r="R33" s="97"/>
      <c r="S33" s="134"/>
      <c r="T33" s="134"/>
      <c r="U33" s="134"/>
      <c r="V33" s="134"/>
      <c r="W33" s="119"/>
      <c r="X33" s="273"/>
      <c r="Z33"/>
      <c r="AA33" s="374"/>
      <c r="AB33" s="371"/>
      <c r="AC33" s="371"/>
      <c r="AD33" s="371"/>
      <c r="AE33" s="371"/>
      <c r="AF33" s="346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9"/>
      <c r="AB34" s="371"/>
      <c r="AC34" s="371"/>
      <c r="AD34" s="371"/>
      <c r="AE34" s="371"/>
      <c r="AF34" s="346"/>
      <c r="AI34"/>
      <c r="AJ34" s="134"/>
      <c r="AK34" s="119"/>
    </row>
    <row r="35" spans="1:38" ht="15.75" customHeight="1">
      <c r="H35"/>
      <c r="I35"/>
      <c r="J35" s="350"/>
      <c r="K35" s="350"/>
      <c r="L35" s="350"/>
      <c r="M35" s="350"/>
      <c r="N35" s="350"/>
      <c r="O35" s="351"/>
      <c r="P35" s="352"/>
      <c r="Q35"/>
      <c r="R35" s="134"/>
      <c r="Z35"/>
      <c r="AA35" s="346"/>
      <c r="AB35" s="346"/>
      <c r="AC35" s="346"/>
      <c r="AD35" s="346"/>
      <c r="AE35" s="371"/>
      <c r="AF35" s="346"/>
      <c r="AI35"/>
      <c r="AJ35" s="134"/>
      <c r="AK35" s="134"/>
    </row>
    <row r="36" spans="1:38" ht="15.75" customHeight="1">
      <c r="H36"/>
      <c r="I36"/>
      <c r="Q36"/>
      <c r="R36" s="202"/>
      <c r="Z36"/>
      <c r="AA36" s="378"/>
      <c r="AF36" s="346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8"/>
      <c r="AB37" s="134"/>
      <c r="AC37" s="134"/>
      <c r="AD37" s="134"/>
      <c r="AE37" s="134"/>
      <c r="AF37" s="371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8"/>
      <c r="AE38" s="134"/>
      <c r="AF38" s="371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0"/>
      <c r="Z39"/>
      <c r="AA39" s="346"/>
      <c r="AE39" s="97"/>
      <c r="AF39" s="371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8" t="s">
        <v>1572</v>
      </c>
      <c r="AG43" s="409"/>
      <c r="AH43" s="413">
        <f>F20</f>
        <v>16930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10" t="s">
        <v>507</v>
      </c>
      <c r="AG44" s="418"/>
      <c r="AH44" s="414">
        <f>SUM(O11:O17,O21:O29,X11:X21,AG11:AG16)</f>
        <v>9850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26780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jG9zMzcRvIxZsiQLqbkVf4OqoDKM7jCP46L+HayxKuF/0HYFNZIOXX0sdKcbfg1IY3HNHC5xuaAAoG0yLvzFVQ==" saltValue="tNvL9CZ5731lt12f7kjulQ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2">
        <f>表紙!J2</f>
        <v>45717</v>
      </c>
      <c r="J1" s="542"/>
      <c r="K1" s="53" t="s">
        <v>1644</v>
      </c>
    </row>
    <row r="2" spans="1:11" ht="28.5" customHeight="1">
      <c r="A2" s="543" t="s">
        <v>51</v>
      </c>
      <c r="B2" s="544"/>
      <c r="C2" s="544"/>
      <c r="D2" s="544"/>
      <c r="E2" s="545"/>
      <c r="F2" s="546" t="s">
        <v>52</v>
      </c>
      <c r="G2" s="544"/>
      <c r="H2" s="56" t="s">
        <v>53</v>
      </c>
      <c r="I2" s="547" t="s">
        <v>54</v>
      </c>
      <c r="J2" s="544"/>
      <c r="K2" s="548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80">
        <v>1</v>
      </c>
      <c r="B4" s="481" t="s">
        <v>65</v>
      </c>
      <c r="C4" s="482"/>
      <c r="D4" s="483" t="s">
        <v>66</v>
      </c>
      <c r="E4" s="484" t="s">
        <v>67</v>
      </c>
      <c r="F4" s="485" t="s">
        <v>68</v>
      </c>
      <c r="G4" s="486" t="s">
        <v>69</v>
      </c>
      <c r="H4" s="487"/>
      <c r="I4" s="488"/>
      <c r="J4" s="489"/>
      <c r="K4" s="490" t="s">
        <v>1771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0"/>
      <c r="K5" s="73" t="s">
        <v>1772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0"/>
      <c r="K6" s="73" t="s">
        <v>1773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0"/>
      <c r="K7" s="73" t="s">
        <v>1708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0"/>
      <c r="K8" s="73" t="s">
        <v>1774</v>
      </c>
    </row>
    <row r="9" spans="1:11" ht="14.5">
      <c r="A9" s="64">
        <v>1</v>
      </c>
      <c r="B9" s="65" t="s">
        <v>65</v>
      </c>
      <c r="C9" s="74">
        <v>45383</v>
      </c>
      <c r="D9" s="75" t="s">
        <v>1652</v>
      </c>
      <c r="E9" s="76" t="s">
        <v>1653</v>
      </c>
      <c r="F9" s="69"/>
      <c r="G9" s="70"/>
      <c r="H9" s="71"/>
      <c r="I9" s="464">
        <v>57010</v>
      </c>
      <c r="J9" s="450" t="s">
        <v>1654</v>
      </c>
      <c r="K9" s="78" t="s">
        <v>1664</v>
      </c>
    </row>
    <row r="10" spans="1:11" ht="14.5">
      <c r="A10" s="64">
        <v>1</v>
      </c>
      <c r="B10" s="65" t="s">
        <v>65</v>
      </c>
      <c r="C10" s="74">
        <v>45383</v>
      </c>
      <c r="D10" s="75" t="s">
        <v>1652</v>
      </c>
      <c r="E10" s="76" t="s">
        <v>1653</v>
      </c>
      <c r="F10" s="69"/>
      <c r="G10" s="70"/>
      <c r="H10" s="71"/>
      <c r="I10" s="464">
        <v>57020</v>
      </c>
      <c r="J10" s="450" t="s">
        <v>1655</v>
      </c>
      <c r="K10" s="78" t="s">
        <v>1664</v>
      </c>
    </row>
    <row r="11" spans="1:11" ht="14.5">
      <c r="A11" s="64">
        <v>1</v>
      </c>
      <c r="B11" s="65" t="s">
        <v>65</v>
      </c>
      <c r="C11" s="74">
        <v>45383</v>
      </c>
      <c r="D11" s="75" t="s">
        <v>1652</v>
      </c>
      <c r="E11" s="76" t="s">
        <v>1653</v>
      </c>
      <c r="F11" s="69"/>
      <c r="G11" s="70"/>
      <c r="H11" s="71"/>
      <c r="I11" s="464">
        <v>57030</v>
      </c>
      <c r="J11" s="450" t="s">
        <v>1656</v>
      </c>
      <c r="K11" s="78" t="s">
        <v>1664</v>
      </c>
    </row>
    <row r="12" spans="1:11" ht="14.5">
      <c r="A12" s="64">
        <v>1</v>
      </c>
      <c r="B12" s="65" t="s">
        <v>65</v>
      </c>
      <c r="C12" s="74">
        <v>45383</v>
      </c>
      <c r="D12" s="75" t="s">
        <v>1652</v>
      </c>
      <c r="E12" s="76" t="s">
        <v>1653</v>
      </c>
      <c r="F12" s="69"/>
      <c r="G12" s="70"/>
      <c r="H12" s="71"/>
      <c r="I12" s="464">
        <v>57040</v>
      </c>
      <c r="J12" s="450" t="s">
        <v>1657</v>
      </c>
      <c r="K12" s="78" t="s">
        <v>1664</v>
      </c>
    </row>
    <row r="13" spans="1:11" ht="14.5">
      <c r="A13" s="64">
        <v>1</v>
      </c>
      <c r="B13" s="65" t="s">
        <v>65</v>
      </c>
      <c r="C13" s="74">
        <v>45383</v>
      </c>
      <c r="D13" s="75" t="s">
        <v>1652</v>
      </c>
      <c r="E13" s="76" t="s">
        <v>1653</v>
      </c>
      <c r="F13" s="69"/>
      <c r="G13" s="70"/>
      <c r="H13" s="71"/>
      <c r="I13" s="464">
        <v>57050</v>
      </c>
      <c r="J13" s="450" t="s">
        <v>1658</v>
      </c>
      <c r="K13" s="78" t="s">
        <v>1664</v>
      </c>
    </row>
    <row r="14" spans="1:11" ht="14.5">
      <c r="A14" s="64">
        <v>1</v>
      </c>
      <c r="B14" s="65" t="s">
        <v>65</v>
      </c>
      <c r="C14" s="74">
        <v>45383</v>
      </c>
      <c r="D14" s="75" t="s">
        <v>1652</v>
      </c>
      <c r="E14" s="76" t="s">
        <v>1653</v>
      </c>
      <c r="F14" s="69"/>
      <c r="G14" s="70"/>
      <c r="H14" s="71"/>
      <c r="I14" s="464">
        <v>57060</v>
      </c>
      <c r="J14" s="450" t="s">
        <v>1659</v>
      </c>
      <c r="K14" s="78" t="s">
        <v>1664</v>
      </c>
    </row>
    <row r="15" spans="1:11" ht="14.5">
      <c r="A15" s="64">
        <v>1</v>
      </c>
      <c r="B15" s="65" t="s">
        <v>65</v>
      </c>
      <c r="C15" s="74">
        <v>45383</v>
      </c>
      <c r="D15" s="75" t="s">
        <v>1652</v>
      </c>
      <c r="E15" s="76" t="s">
        <v>1653</v>
      </c>
      <c r="F15" s="69"/>
      <c r="G15" s="70"/>
      <c r="H15" s="71"/>
      <c r="I15" s="464">
        <v>57070</v>
      </c>
      <c r="J15" s="450" t="s">
        <v>1660</v>
      </c>
      <c r="K15" s="78" t="s">
        <v>1664</v>
      </c>
    </row>
    <row r="16" spans="1:11" ht="14.5">
      <c r="A16" s="79">
        <v>2</v>
      </c>
      <c r="B16" s="80" t="s">
        <v>78</v>
      </c>
      <c r="C16" s="74">
        <v>45383</v>
      </c>
      <c r="D16" s="75" t="s">
        <v>1652</v>
      </c>
      <c r="E16" s="76" t="s">
        <v>1661</v>
      </c>
      <c r="F16" s="69"/>
      <c r="G16" s="70"/>
      <c r="H16" s="85"/>
      <c r="I16" s="464">
        <v>57100</v>
      </c>
      <c r="J16" s="450" t="s">
        <v>1662</v>
      </c>
      <c r="K16" s="78" t="s">
        <v>1664</v>
      </c>
    </row>
    <row r="17" spans="1:11" ht="14.5">
      <c r="A17" s="79">
        <v>2</v>
      </c>
      <c r="B17" s="80" t="s">
        <v>78</v>
      </c>
      <c r="C17" s="74">
        <v>45383</v>
      </c>
      <c r="D17" s="75" t="s">
        <v>1652</v>
      </c>
      <c r="E17" s="76" t="s">
        <v>1661</v>
      </c>
      <c r="F17" s="69"/>
      <c r="G17" s="70"/>
      <c r="H17" s="85"/>
      <c r="I17" s="464">
        <v>57110</v>
      </c>
      <c r="J17" s="450" t="s">
        <v>1663</v>
      </c>
      <c r="K17" s="78" t="s">
        <v>1664</v>
      </c>
    </row>
    <row r="18" spans="1:11" ht="14.5">
      <c r="A18" s="79">
        <v>2</v>
      </c>
      <c r="B18" s="80" t="s">
        <v>78</v>
      </c>
      <c r="C18" s="74">
        <v>45505</v>
      </c>
      <c r="D18" s="75" t="s">
        <v>81</v>
      </c>
      <c r="E18" s="76" t="s">
        <v>1718</v>
      </c>
      <c r="F18" s="77" t="s">
        <v>1720</v>
      </c>
      <c r="G18" s="70" t="s">
        <v>1719</v>
      </c>
      <c r="H18" s="85"/>
      <c r="I18" s="464"/>
      <c r="J18" s="450"/>
      <c r="K18" s="78" t="s">
        <v>1721</v>
      </c>
    </row>
    <row r="19" spans="1:11" ht="14.5">
      <c r="A19" s="79">
        <v>2</v>
      </c>
      <c r="B19" s="80" t="s">
        <v>78</v>
      </c>
      <c r="C19" s="74">
        <v>45658</v>
      </c>
      <c r="D19" s="75" t="s">
        <v>81</v>
      </c>
      <c r="E19" s="76" t="s">
        <v>1777</v>
      </c>
      <c r="F19" s="77" t="s">
        <v>1778</v>
      </c>
      <c r="G19" s="70" t="s">
        <v>1779</v>
      </c>
      <c r="H19" s="85"/>
      <c r="I19" s="464"/>
      <c r="J19" s="450"/>
      <c r="K19" s="78" t="s">
        <v>1780</v>
      </c>
    </row>
    <row r="20" spans="1:11" ht="14.5">
      <c r="A20" s="79">
        <v>3</v>
      </c>
      <c r="B20" s="86" t="s">
        <v>79</v>
      </c>
      <c r="C20" s="74">
        <v>45413</v>
      </c>
      <c r="D20" s="75" t="s">
        <v>1699</v>
      </c>
      <c r="E20" s="76" t="s">
        <v>1700</v>
      </c>
      <c r="F20" s="77" t="s">
        <v>1701</v>
      </c>
      <c r="G20" s="70" t="s">
        <v>1702</v>
      </c>
      <c r="H20" s="85" t="s">
        <v>80</v>
      </c>
      <c r="I20" s="72"/>
      <c r="J20" s="450"/>
      <c r="K20" s="78" t="s">
        <v>1703</v>
      </c>
    </row>
    <row r="21" spans="1:11" ht="14.5">
      <c r="A21" s="79">
        <v>3</v>
      </c>
      <c r="B21" s="86" t="s">
        <v>79</v>
      </c>
      <c r="C21" s="74">
        <v>45459</v>
      </c>
      <c r="D21" s="75" t="s">
        <v>81</v>
      </c>
      <c r="E21" s="76" t="s">
        <v>1710</v>
      </c>
      <c r="F21" s="77" t="s">
        <v>1711</v>
      </c>
      <c r="G21" s="70" t="s">
        <v>1713</v>
      </c>
      <c r="H21" s="85" t="s">
        <v>80</v>
      </c>
      <c r="I21" s="72"/>
      <c r="J21" s="450"/>
      <c r="K21" s="78" t="s">
        <v>1712</v>
      </c>
    </row>
    <row r="22" spans="1:11" ht="14.5">
      <c r="A22" s="79">
        <v>4</v>
      </c>
      <c r="B22" s="80" t="s">
        <v>82</v>
      </c>
      <c r="C22" s="74">
        <v>45566</v>
      </c>
      <c r="D22" s="75" t="s">
        <v>81</v>
      </c>
      <c r="E22" s="76" t="s">
        <v>1742</v>
      </c>
      <c r="F22" s="77" t="s">
        <v>1743</v>
      </c>
      <c r="G22" s="70" t="s">
        <v>1744</v>
      </c>
      <c r="H22" s="85" t="s">
        <v>80</v>
      </c>
      <c r="I22" s="72"/>
      <c r="J22" s="450"/>
      <c r="K22" s="78" t="s">
        <v>1745</v>
      </c>
    </row>
    <row r="23" spans="1:11" ht="14.5">
      <c r="A23" s="79">
        <v>4</v>
      </c>
      <c r="B23" s="80" t="s">
        <v>82</v>
      </c>
      <c r="C23" s="74">
        <v>45717</v>
      </c>
      <c r="D23" s="75" t="s">
        <v>81</v>
      </c>
      <c r="E23" s="76" t="s">
        <v>1789</v>
      </c>
      <c r="F23" s="77" t="s">
        <v>1790</v>
      </c>
      <c r="G23" s="70" t="s">
        <v>1791</v>
      </c>
      <c r="H23" s="85" t="s">
        <v>80</v>
      </c>
      <c r="I23" s="72"/>
      <c r="J23" s="450"/>
      <c r="K23" s="78" t="s">
        <v>1792</v>
      </c>
    </row>
    <row r="24" spans="1:11" ht="14.5">
      <c r="A24" s="79">
        <v>5</v>
      </c>
      <c r="B24" s="80" t="s">
        <v>83</v>
      </c>
      <c r="C24" s="81">
        <v>45383</v>
      </c>
      <c r="D24" s="82" t="s">
        <v>1652</v>
      </c>
      <c r="E24" s="83" t="s">
        <v>1665</v>
      </c>
      <c r="F24" s="77"/>
      <c r="G24" s="84"/>
      <c r="H24" s="85"/>
      <c r="I24" s="77" t="s">
        <v>1666</v>
      </c>
      <c r="J24" s="451" t="s">
        <v>1667</v>
      </c>
      <c r="K24" s="78" t="s">
        <v>1664</v>
      </c>
    </row>
    <row r="25" spans="1:11" ht="14.5">
      <c r="A25" s="79">
        <v>5</v>
      </c>
      <c r="B25" s="80" t="s">
        <v>83</v>
      </c>
      <c r="C25" s="81">
        <v>45566</v>
      </c>
      <c r="D25" s="82" t="s">
        <v>81</v>
      </c>
      <c r="E25" s="83" t="s">
        <v>1665</v>
      </c>
      <c r="F25" s="77" t="s">
        <v>1753</v>
      </c>
      <c r="G25" s="84" t="s">
        <v>1754</v>
      </c>
      <c r="H25" s="85"/>
      <c r="I25" s="77"/>
      <c r="J25" s="451"/>
      <c r="K25" s="78" t="s">
        <v>1755</v>
      </c>
    </row>
    <row r="26" spans="1:11" ht="14.5">
      <c r="A26" s="79">
        <v>5</v>
      </c>
      <c r="B26" s="80" t="s">
        <v>83</v>
      </c>
      <c r="C26" s="81">
        <v>45444</v>
      </c>
      <c r="D26" s="82" t="s">
        <v>81</v>
      </c>
      <c r="E26" s="83" t="s">
        <v>1705</v>
      </c>
      <c r="F26" s="77" t="s">
        <v>1722</v>
      </c>
      <c r="G26" s="84" t="s">
        <v>1706</v>
      </c>
      <c r="H26" s="85" t="s">
        <v>80</v>
      </c>
      <c r="I26" s="77"/>
      <c r="J26" s="451"/>
      <c r="K26" s="78" t="s">
        <v>1707</v>
      </c>
    </row>
    <row r="27" spans="1:11" ht="14.5">
      <c r="A27" s="79">
        <v>5</v>
      </c>
      <c r="B27" s="80" t="s">
        <v>83</v>
      </c>
      <c r="C27" s="81">
        <v>45474</v>
      </c>
      <c r="D27" s="82" t="s">
        <v>81</v>
      </c>
      <c r="E27" s="83" t="s">
        <v>1705</v>
      </c>
      <c r="F27" s="77" t="s">
        <v>1714</v>
      </c>
      <c r="G27" s="84" t="s">
        <v>1715</v>
      </c>
      <c r="H27" s="85" t="s">
        <v>80</v>
      </c>
      <c r="I27" s="77"/>
      <c r="J27" s="451"/>
      <c r="K27" s="78" t="s">
        <v>1716</v>
      </c>
    </row>
    <row r="28" spans="1:11" ht="14.5">
      <c r="A28" s="79">
        <v>5</v>
      </c>
      <c r="B28" s="80" t="s">
        <v>83</v>
      </c>
      <c r="C28" s="81">
        <v>45536</v>
      </c>
      <c r="D28" s="82" t="s">
        <v>81</v>
      </c>
      <c r="E28" s="83" t="s">
        <v>1649</v>
      </c>
      <c r="F28" s="77" t="s">
        <v>1738</v>
      </c>
      <c r="G28" s="84" t="s">
        <v>1739</v>
      </c>
      <c r="H28" s="85" t="s">
        <v>80</v>
      </c>
      <c r="I28" s="77"/>
      <c r="J28" s="451"/>
      <c r="K28" s="78" t="s">
        <v>1650</v>
      </c>
    </row>
    <row r="29" spans="1:11" ht="14.5">
      <c r="A29" s="79">
        <v>5</v>
      </c>
      <c r="B29" s="80" t="s">
        <v>83</v>
      </c>
      <c r="C29" s="81">
        <v>45566</v>
      </c>
      <c r="D29" s="82" t="s">
        <v>90</v>
      </c>
      <c r="E29" s="83" t="s">
        <v>1705</v>
      </c>
      <c r="F29" s="77" t="s">
        <v>1765</v>
      </c>
      <c r="G29" s="84" t="s">
        <v>1766</v>
      </c>
      <c r="H29" s="85" t="s">
        <v>80</v>
      </c>
      <c r="I29" s="492"/>
      <c r="J29" s="451" t="s">
        <v>1767</v>
      </c>
      <c r="K29" s="78"/>
    </row>
    <row r="30" spans="1:11" ht="14.5">
      <c r="A30" s="79">
        <v>6</v>
      </c>
      <c r="B30" s="86" t="s">
        <v>84</v>
      </c>
      <c r="C30" s="81">
        <v>45383</v>
      </c>
      <c r="D30" s="82" t="s">
        <v>1652</v>
      </c>
      <c r="E30" s="83" t="s">
        <v>1668</v>
      </c>
      <c r="F30" s="77"/>
      <c r="G30" s="84"/>
      <c r="H30" s="85"/>
      <c r="I30" s="77" t="s">
        <v>1669</v>
      </c>
      <c r="J30" s="451" t="s">
        <v>1670</v>
      </c>
      <c r="K30" s="78" t="s">
        <v>1664</v>
      </c>
    </row>
    <row r="31" spans="1:11" ht="14.5">
      <c r="A31" s="79">
        <v>6</v>
      </c>
      <c r="B31" s="86" t="s">
        <v>84</v>
      </c>
      <c r="C31" s="81">
        <v>45536</v>
      </c>
      <c r="D31" s="82" t="s">
        <v>1734</v>
      </c>
      <c r="E31" s="83" t="s">
        <v>1723</v>
      </c>
      <c r="F31" s="77" t="s">
        <v>1735</v>
      </c>
      <c r="G31" s="84" t="s">
        <v>1736</v>
      </c>
      <c r="H31" s="85" t="s">
        <v>80</v>
      </c>
      <c r="I31" s="77"/>
      <c r="J31" s="451" t="s">
        <v>1737</v>
      </c>
      <c r="K31" s="78"/>
    </row>
    <row r="32" spans="1:11" ht="14.5">
      <c r="A32" s="79">
        <v>6</v>
      </c>
      <c r="B32" s="86" t="s">
        <v>84</v>
      </c>
      <c r="C32" s="81">
        <v>45536</v>
      </c>
      <c r="D32" s="82" t="s">
        <v>81</v>
      </c>
      <c r="E32" s="83" t="s">
        <v>1723</v>
      </c>
      <c r="F32" s="77" t="s">
        <v>1724</v>
      </c>
      <c r="G32" s="84" t="s">
        <v>1725</v>
      </c>
      <c r="H32" s="85"/>
      <c r="I32" s="77"/>
      <c r="J32" s="451"/>
      <c r="K32" s="78" t="s">
        <v>1733</v>
      </c>
    </row>
    <row r="33" spans="1:11" ht="14.5">
      <c r="A33" s="79">
        <v>7</v>
      </c>
      <c r="B33" s="86" t="s">
        <v>85</v>
      </c>
      <c r="C33" s="81"/>
      <c r="D33" s="82"/>
      <c r="E33" s="83"/>
      <c r="F33" s="77"/>
      <c r="G33" s="84"/>
      <c r="H33" s="85" t="s">
        <v>80</v>
      </c>
      <c r="I33" s="77"/>
      <c r="J33" s="451"/>
      <c r="K33" s="78"/>
    </row>
    <row r="34" spans="1:11" ht="14.5">
      <c r="A34" s="79">
        <v>8</v>
      </c>
      <c r="B34" s="393" t="s">
        <v>86</v>
      </c>
      <c r="C34" s="81">
        <v>45536</v>
      </c>
      <c r="D34" s="82" t="s">
        <v>81</v>
      </c>
      <c r="E34" s="83" t="s">
        <v>1726</v>
      </c>
      <c r="F34" s="77" t="s">
        <v>1727</v>
      </c>
      <c r="G34" s="84" t="s">
        <v>1728</v>
      </c>
      <c r="H34" s="85" t="s">
        <v>87</v>
      </c>
      <c r="I34" s="77"/>
      <c r="J34" s="451"/>
      <c r="K34" s="78" t="s">
        <v>1732</v>
      </c>
    </row>
    <row r="35" spans="1:11" ht="14.5">
      <c r="A35" s="79">
        <v>8</v>
      </c>
      <c r="B35" s="393" t="s">
        <v>86</v>
      </c>
      <c r="C35" s="81">
        <v>45689</v>
      </c>
      <c r="D35" s="82" t="s">
        <v>81</v>
      </c>
      <c r="E35" s="83" t="s">
        <v>1783</v>
      </c>
      <c r="F35" s="77" t="s">
        <v>1784</v>
      </c>
      <c r="G35" s="84" t="s">
        <v>1785</v>
      </c>
      <c r="H35" s="85" t="s">
        <v>87</v>
      </c>
      <c r="I35" s="77"/>
      <c r="J35" s="451"/>
      <c r="K35" s="497" t="s">
        <v>1786</v>
      </c>
    </row>
    <row r="36" spans="1:11" ht="14.5">
      <c r="A36" s="79">
        <v>9</v>
      </c>
      <c r="B36" s="80" t="s">
        <v>88</v>
      </c>
      <c r="C36" s="89"/>
      <c r="D36" s="90"/>
      <c r="E36" s="91"/>
      <c r="F36" s="92"/>
      <c r="G36" s="93"/>
      <c r="H36" s="94" t="s">
        <v>80</v>
      </c>
      <c r="I36" s="92"/>
      <c r="J36" s="452"/>
      <c r="K36" s="95"/>
    </row>
    <row r="37" spans="1:11" ht="14.5">
      <c r="A37" s="87">
        <v>10</v>
      </c>
      <c r="B37" s="88" t="s">
        <v>89</v>
      </c>
      <c r="C37" s="89">
        <v>45566</v>
      </c>
      <c r="D37" s="90" t="s">
        <v>1761</v>
      </c>
      <c r="E37" s="91" t="s">
        <v>1757</v>
      </c>
      <c r="F37" s="92" t="s">
        <v>1752</v>
      </c>
      <c r="G37" s="93" t="s">
        <v>1758</v>
      </c>
      <c r="H37" s="94"/>
      <c r="I37" s="92" t="s">
        <v>1759</v>
      </c>
      <c r="J37" s="452" t="s">
        <v>1758</v>
      </c>
      <c r="K37" s="479" t="s">
        <v>1760</v>
      </c>
    </row>
    <row r="38" spans="1:11" ht="14.4" customHeight="1">
      <c r="A38" s="79">
        <v>11</v>
      </c>
      <c r="B38" s="86" t="s">
        <v>92</v>
      </c>
      <c r="C38" s="81">
        <v>45383</v>
      </c>
      <c r="D38" s="82" t="s">
        <v>1689</v>
      </c>
      <c r="E38" s="83" t="s">
        <v>1690</v>
      </c>
      <c r="F38" s="77" t="s">
        <v>1691</v>
      </c>
      <c r="G38" s="467" t="s">
        <v>1692</v>
      </c>
      <c r="H38" s="468" t="s">
        <v>91</v>
      </c>
      <c r="I38" s="469"/>
      <c r="J38" s="452"/>
      <c r="K38" s="78" t="s">
        <v>1697</v>
      </c>
    </row>
    <row r="39" spans="1:11" ht="14.4" customHeight="1">
      <c r="A39" s="79">
        <v>11</v>
      </c>
      <c r="B39" s="86" t="s">
        <v>92</v>
      </c>
      <c r="C39" s="81">
        <v>45383</v>
      </c>
      <c r="D39" s="82" t="s">
        <v>81</v>
      </c>
      <c r="E39" s="83" t="s">
        <v>1693</v>
      </c>
      <c r="F39" s="77" t="s">
        <v>1694</v>
      </c>
      <c r="G39" s="467" t="s">
        <v>1695</v>
      </c>
      <c r="H39" s="468" t="s">
        <v>91</v>
      </c>
      <c r="I39" s="469"/>
      <c r="J39" s="452"/>
      <c r="K39" s="78" t="s">
        <v>1696</v>
      </c>
    </row>
    <row r="40" spans="1:11" ht="14.4" customHeight="1">
      <c r="A40" s="79">
        <v>11</v>
      </c>
      <c r="B40" s="86" t="s">
        <v>92</v>
      </c>
      <c r="C40" s="81">
        <v>45566</v>
      </c>
      <c r="D40" s="82" t="s">
        <v>81</v>
      </c>
      <c r="E40" s="83" t="s">
        <v>1747</v>
      </c>
      <c r="F40" s="77" t="s">
        <v>1748</v>
      </c>
      <c r="G40" s="467" t="s">
        <v>1749</v>
      </c>
      <c r="H40" s="468" t="s">
        <v>91</v>
      </c>
      <c r="I40" s="469"/>
      <c r="J40" s="452"/>
      <c r="K40" s="78" t="s">
        <v>1763</v>
      </c>
    </row>
    <row r="41" spans="1:11" ht="14.4" customHeight="1" thickBot="1">
      <c r="A41" s="437">
        <v>11</v>
      </c>
      <c r="B41" s="438" t="s">
        <v>92</v>
      </c>
      <c r="C41" s="439">
        <v>45566</v>
      </c>
      <c r="D41" s="440" t="s">
        <v>1652</v>
      </c>
      <c r="E41" s="441" t="s">
        <v>1747</v>
      </c>
      <c r="F41" s="470"/>
      <c r="G41" s="442"/>
      <c r="H41" s="443" t="s">
        <v>91</v>
      </c>
      <c r="I41" s="444" t="s">
        <v>1750</v>
      </c>
      <c r="J41" s="491" t="s">
        <v>1762</v>
      </c>
      <c r="K41" s="445"/>
    </row>
    <row r="42" spans="1:11" ht="14.4" customHeight="1">
      <c r="A42" s="55"/>
      <c r="B42" s="313"/>
      <c r="C42" s="314"/>
      <c r="D42" s="55"/>
      <c r="F42" s="315"/>
      <c r="G42"/>
      <c r="H42" s="316"/>
      <c r="I42" s="317"/>
      <c r="J42"/>
    </row>
    <row r="43" spans="1:11">
      <c r="D43" s="53" t="s">
        <v>93</v>
      </c>
    </row>
  </sheetData>
  <sheetProtection algorithmName="SHA-512" hashValue="CZPma2ItQHtiN/kXE/7fdVcf79MwEtEqokG6SMqJT2h/qnUHjBivW9g7o/vAbZTgfoaoPClJd7T1GyEVIXkb+w==" saltValue="W147cjnlrQ4U36D/6knoxw==" spinCount="100000" sheet="1" scenarios="1" formatCells="0" autoFilter="0"/>
  <autoFilter ref="A3:K4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3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1" location="'11.帯広・十勝地区'!A1" display="'11.帯広・十勝地区'!A1" xr:uid="{59C173F9-D9A4-451D-A827-9E07336E4136}"/>
    <hyperlink ref="B36" location="'9.北見・網走・紋別地区'!A1" display="北見・網走・紋別地区" xr:uid="{41004D6C-524F-4639-B09E-4E4CD3D30580}"/>
    <hyperlink ref="B22" location="'4.長万部・八雲・桧山地区'!A1" display="長万部・八雲・桧山地区" xr:uid="{45A54749-9C61-4F9F-A5F6-48D8182719D9}"/>
    <hyperlink ref="B20" location="'3.小樽・岩内・倶知安地区'!A1" display="'3.小樽・岩内・倶知安地区'!A1" xr:uid="{1ADCF852-0DC5-4AF9-B672-B2F065983FC5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4" location="'5.函館・森・松前地区'!A1" display="函館・森・松前地区" xr:uid="{204AB321-DC8A-412B-B977-696B50200EC2}"/>
    <hyperlink ref="B38" location="'11.帯広・十勝地区'!A1" display="'11.帯広・十勝地区'!A1" xr:uid="{D00A5073-3F4F-4601-BF61-D1924D4428F6}"/>
    <hyperlink ref="B26" location="'5.函館・森・松前地区'!A1" display="函館・森・松前地区" xr:uid="{23EA4796-41CD-4438-B970-644FDD63ED88}"/>
    <hyperlink ref="B21" location="'3.小樽・岩内・倶知安地区'!A1" display="'3.小樽・岩内・倶知安地区'!A1" xr:uid="{832D4560-709E-4118-AFF7-6A844911B7FB}"/>
    <hyperlink ref="B27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4" location="'8.留萌・稚内・宗谷地区'!A1" display="'8.留萌・稚内・宗谷地区'!A1" xr:uid="{2E59DCED-9B6D-4837-BB93-9A5AFEDA4B37}"/>
    <hyperlink ref="B28" location="'5.函館・森・松前地区'!A1" display="函館・森・松前地区" xr:uid="{6E7A5BE3-73FA-4255-9E47-0FB9815AB4B2}"/>
    <hyperlink ref="B39" location="'11.帯広・十勝地区'!A1" display="'11.帯広・十勝地区'!A1" xr:uid="{3B577879-5031-4FBE-9030-1DBCB3C45E85}"/>
    <hyperlink ref="B40" location="'11.帯広・十勝地区'!A1" display="'11.帯広・十勝地区'!A1" xr:uid="{8D87A8E5-AB77-4E72-8540-369CAAA3F565}"/>
    <hyperlink ref="B25" location="'5.函館・森・松前地区'!A1" display="函館・森・松前地区" xr:uid="{DC83886B-F776-4F1C-B1B1-BC13CF74A2EE}"/>
    <hyperlink ref="B37" location="'10.釧路・根室地区'!A1" display="'10.釧路・根室地区'!A1" xr:uid="{70FB7DBB-18A4-4839-8646-34ADFA596608}"/>
    <hyperlink ref="B29" location="'5.函館・森・松前地区'!A1" display="函館・森・松前地区" xr:uid="{B400825E-D457-4AD9-A452-54604206F6FC}"/>
    <hyperlink ref="B19" location="'2.千歳・苫小牧・室蘭・日高地区'!A1" display="千歳・苫小牧・室蘭・日高地区" xr:uid="{263AF2DE-5618-475B-A9E1-B1E768D69E6E}"/>
    <hyperlink ref="B35" location="'8.留萌・稚内・宗谷地区'!A1" display="'8.留萌・稚内・宗谷地区'!A1" xr:uid="{A15BE078-891C-450D-9450-9175AA25A6AC}"/>
    <hyperlink ref="B23" location="'4.長万部・八雲・桧山地区'!A1" display="長万部・八雲・桧山地区" xr:uid="{70B3EF58-D83B-446A-B314-E2B1A36E38F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9">
        <v>1</v>
      </c>
      <c r="B2" s="630"/>
      <c r="C2" s="631" t="s">
        <v>94</v>
      </c>
      <c r="D2" s="632"/>
      <c r="E2" s="632"/>
      <c r="F2" s="632"/>
      <c r="G2" s="632"/>
      <c r="H2" s="96"/>
      <c r="J2" s="633" t="s">
        <v>1776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101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7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SUM(G11:G36,P11:P34,Y11:Y37,AH11:AH35)</f>
        <v>0</v>
      </c>
      <c r="H7" s="601"/>
      <c r="I7" s="601"/>
      <c r="J7" s="601"/>
      <c r="K7" s="602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6" t="s">
        <v>112</v>
      </c>
      <c r="B9" s="407"/>
      <c r="C9" s="407"/>
      <c r="D9" s="407"/>
      <c r="E9" s="407"/>
      <c r="F9" s="407"/>
      <c r="G9" s="407"/>
      <c r="I9" s="120"/>
      <c r="J9" s="120"/>
      <c r="K9" s="120"/>
    </row>
    <row r="10" spans="1:38" ht="15.75" customHeight="1">
      <c r="A10" s="594" t="s">
        <v>113</v>
      </c>
      <c r="B10" s="595"/>
      <c r="C10" s="596" t="s">
        <v>114</v>
      </c>
      <c r="D10" s="595"/>
      <c r="E10" s="319" t="s">
        <v>115</v>
      </c>
      <c r="F10" s="121" t="s">
        <v>116</v>
      </c>
      <c r="G10" s="122" t="s">
        <v>117</v>
      </c>
      <c r="I10" s="120"/>
      <c r="J10" s="594" t="s">
        <v>113</v>
      </c>
      <c r="K10" s="595"/>
      <c r="L10" s="596" t="s">
        <v>114</v>
      </c>
      <c r="M10" s="595"/>
      <c r="N10" s="319" t="s">
        <v>115</v>
      </c>
      <c r="O10" s="121" t="s">
        <v>116</v>
      </c>
      <c r="P10" s="122" t="s">
        <v>117</v>
      </c>
      <c r="S10" s="594" t="s">
        <v>113</v>
      </c>
      <c r="T10" s="595"/>
      <c r="U10" s="596" t="s">
        <v>114</v>
      </c>
      <c r="V10" s="595"/>
      <c r="W10" s="471" t="s">
        <v>115</v>
      </c>
      <c r="X10" s="121" t="s">
        <v>116</v>
      </c>
      <c r="Y10" s="122" t="s">
        <v>117</v>
      </c>
      <c r="Z10" s="123"/>
      <c r="AB10" s="594" t="s">
        <v>113</v>
      </c>
      <c r="AC10" s="595"/>
      <c r="AD10" s="596" t="s">
        <v>114</v>
      </c>
      <c r="AE10" s="595"/>
      <c r="AF10" s="319" t="s">
        <v>115</v>
      </c>
      <c r="AG10" s="121" t="s">
        <v>116</v>
      </c>
      <c r="AH10" s="122" t="s">
        <v>117</v>
      </c>
    </row>
    <row r="11" spans="1:38" ht="15.75" customHeight="1">
      <c r="A11" s="619" t="s">
        <v>118</v>
      </c>
      <c r="B11" s="644"/>
      <c r="C11" s="621">
        <v>1010</v>
      </c>
      <c r="D11" s="624"/>
      <c r="E11" s="324" t="s">
        <v>119</v>
      </c>
      <c r="F11" s="241">
        <v>4380</v>
      </c>
      <c r="G11" s="126"/>
      <c r="H11" s="127" t="s">
        <v>120</v>
      </c>
      <c r="J11" s="619" t="s">
        <v>121</v>
      </c>
      <c r="K11" s="623"/>
      <c r="L11" s="621">
        <v>3020</v>
      </c>
      <c r="M11" s="624"/>
      <c r="N11" s="333" t="s">
        <v>122</v>
      </c>
      <c r="O11" s="241">
        <v>3120</v>
      </c>
      <c r="P11" s="129"/>
      <c r="Q11" s="127" t="s">
        <v>123</v>
      </c>
      <c r="S11" s="645" t="s">
        <v>118</v>
      </c>
      <c r="T11" s="646"/>
      <c r="U11" s="564">
        <v>4110</v>
      </c>
      <c r="V11" s="568"/>
      <c r="W11" s="327" t="s">
        <v>287</v>
      </c>
      <c r="X11" s="241">
        <v>3490</v>
      </c>
      <c r="Y11" s="130"/>
      <c r="Z11" s="131" t="s">
        <v>125</v>
      </c>
      <c r="AA11" s="132"/>
      <c r="AB11" s="619" t="s">
        <v>118</v>
      </c>
      <c r="AC11" s="620"/>
      <c r="AD11" s="621">
        <v>7015</v>
      </c>
      <c r="AE11" s="622"/>
      <c r="AF11" s="333" t="s">
        <v>126</v>
      </c>
      <c r="AG11" s="241">
        <v>2650</v>
      </c>
      <c r="AH11" s="129"/>
      <c r="AI11" s="134" t="s">
        <v>127</v>
      </c>
    </row>
    <row r="12" spans="1:38" ht="15.75" customHeight="1">
      <c r="A12" s="566" t="s">
        <v>128</v>
      </c>
      <c r="B12" s="567"/>
      <c r="C12" s="551">
        <v>1020</v>
      </c>
      <c r="D12" s="552"/>
      <c r="E12" s="178" t="s">
        <v>129</v>
      </c>
      <c r="F12" s="241">
        <v>7010</v>
      </c>
      <c r="G12" s="129"/>
      <c r="H12" s="127" t="s">
        <v>130</v>
      </c>
      <c r="J12" s="566" t="s">
        <v>131</v>
      </c>
      <c r="K12" s="567"/>
      <c r="L12" s="551">
        <v>3030</v>
      </c>
      <c r="M12" s="552"/>
      <c r="N12" s="178" t="s">
        <v>132</v>
      </c>
      <c r="O12" s="234">
        <v>2930</v>
      </c>
      <c r="P12" s="129"/>
      <c r="Q12" s="127" t="s">
        <v>133</v>
      </c>
      <c r="S12" s="566" t="s">
        <v>286</v>
      </c>
      <c r="T12" s="567"/>
      <c r="U12" s="551">
        <v>4120</v>
      </c>
      <c r="V12" s="552"/>
      <c r="W12" s="178" t="s">
        <v>295</v>
      </c>
      <c r="X12" s="234">
        <v>4580</v>
      </c>
      <c r="Y12" s="129"/>
      <c r="Z12" s="131" t="s">
        <v>136</v>
      </c>
      <c r="AA12" s="132"/>
      <c r="AB12" s="566" t="s">
        <v>137</v>
      </c>
      <c r="AC12" s="567"/>
      <c r="AD12" s="551">
        <v>7030</v>
      </c>
      <c r="AE12" s="563"/>
      <c r="AF12" s="178" t="s">
        <v>138</v>
      </c>
      <c r="AG12" s="234">
        <v>5440</v>
      </c>
      <c r="AH12" s="129"/>
      <c r="AI12" s="134" t="s">
        <v>139</v>
      </c>
    </row>
    <row r="13" spans="1:38" ht="15.75" customHeight="1">
      <c r="A13" s="566"/>
      <c r="B13" s="567"/>
      <c r="C13" s="627">
        <v>1025</v>
      </c>
      <c r="D13" s="628"/>
      <c r="E13" s="364" t="s">
        <v>140</v>
      </c>
      <c r="F13" s="576" t="s">
        <v>141</v>
      </c>
      <c r="G13" s="577"/>
      <c r="H13" s="127"/>
      <c r="J13" s="566"/>
      <c r="K13" s="567"/>
      <c r="L13" s="551">
        <v>3040</v>
      </c>
      <c r="M13" s="552"/>
      <c r="N13" s="178" t="s">
        <v>142</v>
      </c>
      <c r="O13" s="234">
        <v>2990</v>
      </c>
      <c r="P13" s="129"/>
      <c r="Q13" s="127" t="s">
        <v>143</v>
      </c>
      <c r="S13" s="566"/>
      <c r="T13" s="567"/>
      <c r="U13" s="551">
        <v>4130</v>
      </c>
      <c r="V13" s="552"/>
      <c r="W13" s="178" t="s">
        <v>305</v>
      </c>
      <c r="X13" s="234">
        <v>1130</v>
      </c>
      <c r="Y13" s="129"/>
      <c r="Z13" s="131" t="s">
        <v>145</v>
      </c>
      <c r="AA13" s="132"/>
      <c r="AB13" s="566"/>
      <c r="AC13" s="567"/>
      <c r="AD13" s="551">
        <v>7040</v>
      </c>
      <c r="AE13" s="563"/>
      <c r="AF13" s="178" t="s">
        <v>146</v>
      </c>
      <c r="AG13" s="234">
        <v>5220</v>
      </c>
      <c r="AH13" s="129"/>
      <c r="AI13" s="134" t="s">
        <v>147</v>
      </c>
    </row>
    <row r="14" spans="1:38" ht="15.75" customHeight="1">
      <c r="A14" s="566"/>
      <c r="B14" s="567"/>
      <c r="C14" s="551">
        <v>1040</v>
      </c>
      <c r="D14" s="552"/>
      <c r="E14" s="178" t="s">
        <v>148</v>
      </c>
      <c r="F14" s="241">
        <v>2300</v>
      </c>
      <c r="G14" s="129"/>
      <c r="H14" s="127" t="s">
        <v>149</v>
      </c>
      <c r="J14" s="566"/>
      <c r="K14" s="567"/>
      <c r="L14" s="551">
        <v>3041</v>
      </c>
      <c r="M14" s="552"/>
      <c r="N14" s="178" t="s">
        <v>150</v>
      </c>
      <c r="O14" s="234">
        <v>1940</v>
      </c>
      <c r="P14" s="129"/>
      <c r="Q14" s="127" t="s">
        <v>151</v>
      </c>
      <c r="S14" s="549" t="s">
        <v>168</v>
      </c>
      <c r="T14" s="562"/>
      <c r="U14" s="551">
        <v>4140</v>
      </c>
      <c r="V14" s="552"/>
      <c r="W14" s="178" t="s">
        <v>313</v>
      </c>
      <c r="X14" s="234">
        <v>5890</v>
      </c>
      <c r="Y14" s="129"/>
      <c r="Z14" s="131" t="s">
        <v>153</v>
      </c>
      <c r="AA14" s="132"/>
      <c r="AB14" s="566"/>
      <c r="AC14" s="567"/>
      <c r="AD14" s="551">
        <v>7050</v>
      </c>
      <c r="AE14" s="563"/>
      <c r="AF14" s="178" t="s">
        <v>154</v>
      </c>
      <c r="AG14" s="234">
        <v>5260</v>
      </c>
      <c r="AH14" s="129"/>
      <c r="AI14" s="134" t="s">
        <v>155</v>
      </c>
    </row>
    <row r="15" spans="1:38" ht="15.75" customHeight="1">
      <c r="A15" s="566"/>
      <c r="B15" s="567"/>
      <c r="C15" s="551">
        <v>1070</v>
      </c>
      <c r="D15" s="552"/>
      <c r="E15" s="178" t="s">
        <v>156</v>
      </c>
      <c r="F15" s="234">
        <v>2070</v>
      </c>
      <c r="G15" s="129"/>
      <c r="H15" s="127" t="s">
        <v>157</v>
      </c>
      <c r="J15" s="566"/>
      <c r="K15" s="567"/>
      <c r="L15" s="551">
        <v>3050</v>
      </c>
      <c r="M15" s="552"/>
      <c r="N15" s="178" t="s">
        <v>158</v>
      </c>
      <c r="O15" s="234">
        <v>4370</v>
      </c>
      <c r="P15" s="129"/>
      <c r="Q15" s="127" t="s">
        <v>159</v>
      </c>
      <c r="S15" s="559">
        <f>SUM(X11:X15)</f>
        <v>15710</v>
      </c>
      <c r="T15" s="560"/>
      <c r="U15" s="647">
        <v>57060</v>
      </c>
      <c r="V15" s="648"/>
      <c r="W15" s="472" t="s">
        <v>1671</v>
      </c>
      <c r="X15" s="243">
        <v>620</v>
      </c>
      <c r="Y15" s="473"/>
      <c r="Z15" s="131" t="s">
        <v>161</v>
      </c>
      <c r="AA15" s="132"/>
      <c r="AB15" s="566"/>
      <c r="AC15" s="567"/>
      <c r="AD15" s="551">
        <v>7070</v>
      </c>
      <c r="AE15" s="563"/>
      <c r="AF15" s="178" t="s">
        <v>162</v>
      </c>
      <c r="AG15" s="234">
        <v>2530</v>
      </c>
      <c r="AH15" s="129"/>
      <c r="AI15" s="134" t="s">
        <v>163</v>
      </c>
    </row>
    <row r="16" spans="1:38" ht="15.75" customHeight="1">
      <c r="A16" s="566"/>
      <c r="B16" s="567"/>
      <c r="C16" s="551">
        <v>1080</v>
      </c>
      <c r="D16" s="552"/>
      <c r="E16" s="178" t="s">
        <v>164</v>
      </c>
      <c r="F16" s="234">
        <v>4040</v>
      </c>
      <c r="G16" s="129"/>
      <c r="H16" s="127" t="s">
        <v>165</v>
      </c>
      <c r="J16" s="566"/>
      <c r="K16" s="567"/>
      <c r="L16" s="551">
        <v>3060</v>
      </c>
      <c r="M16" s="552"/>
      <c r="N16" s="178" t="s">
        <v>166</v>
      </c>
      <c r="O16" s="234">
        <v>2770</v>
      </c>
      <c r="P16" s="129"/>
      <c r="Q16" s="127" t="s">
        <v>167</v>
      </c>
      <c r="S16" s="625"/>
      <c r="T16" s="626"/>
      <c r="U16" s="564">
        <v>5020</v>
      </c>
      <c r="V16" s="568"/>
      <c r="W16" s="327" t="s">
        <v>124</v>
      </c>
      <c r="X16" s="241">
        <v>2150</v>
      </c>
      <c r="Y16" s="130"/>
      <c r="Z16" s="131" t="s">
        <v>170</v>
      </c>
      <c r="AA16" s="132"/>
      <c r="AB16" s="566"/>
      <c r="AC16" s="567"/>
      <c r="AD16" s="551">
        <v>7080</v>
      </c>
      <c r="AE16" s="563"/>
      <c r="AF16" s="178" t="s">
        <v>171</v>
      </c>
      <c r="AG16" s="234">
        <v>4940</v>
      </c>
      <c r="AH16" s="129"/>
      <c r="AI16" s="134" t="s">
        <v>172</v>
      </c>
    </row>
    <row r="17" spans="1:39" ht="15.75" customHeight="1">
      <c r="A17" s="566"/>
      <c r="B17" s="567"/>
      <c r="C17" s="551">
        <v>1090</v>
      </c>
      <c r="D17" s="552"/>
      <c r="E17" s="178" t="s">
        <v>173</v>
      </c>
      <c r="F17" s="234">
        <v>3040</v>
      </c>
      <c r="G17" s="129"/>
      <c r="H17" s="127" t="s">
        <v>174</v>
      </c>
      <c r="J17" s="549" t="s">
        <v>168</v>
      </c>
      <c r="K17" s="562"/>
      <c r="L17" s="551">
        <v>3070</v>
      </c>
      <c r="M17" s="552"/>
      <c r="N17" s="178" t="s">
        <v>175</v>
      </c>
      <c r="O17" s="234">
        <v>3160</v>
      </c>
      <c r="P17" s="129"/>
      <c r="Q17" s="127" t="s">
        <v>176</v>
      </c>
      <c r="S17" s="566" t="s">
        <v>134</v>
      </c>
      <c r="T17" s="567"/>
      <c r="U17" s="551">
        <v>5030</v>
      </c>
      <c r="V17" s="552"/>
      <c r="W17" s="178" t="s">
        <v>135</v>
      </c>
      <c r="X17" s="234">
        <v>1470</v>
      </c>
      <c r="Y17" s="129"/>
      <c r="Z17" s="131" t="s">
        <v>178</v>
      </c>
      <c r="AA17" s="132"/>
      <c r="AB17" s="566"/>
      <c r="AC17" s="567"/>
      <c r="AD17" s="574">
        <v>7085</v>
      </c>
      <c r="AE17" s="587"/>
      <c r="AF17" s="366" t="s">
        <v>179</v>
      </c>
      <c r="AG17" s="576" t="s">
        <v>180</v>
      </c>
      <c r="AH17" s="577"/>
      <c r="AI17" s="134"/>
    </row>
    <row r="18" spans="1:39" ht="15.75" customHeight="1">
      <c r="A18" s="566"/>
      <c r="B18" s="567"/>
      <c r="C18" s="551">
        <v>1100</v>
      </c>
      <c r="D18" s="552"/>
      <c r="E18" s="178" t="s">
        <v>181</v>
      </c>
      <c r="F18" s="234">
        <v>2350</v>
      </c>
      <c r="G18" s="129"/>
      <c r="H18" s="127" t="s">
        <v>182</v>
      </c>
      <c r="J18" s="559">
        <f>SUM(O11:O18)</f>
        <v>21500</v>
      </c>
      <c r="K18" s="586"/>
      <c r="L18" s="557">
        <v>3080</v>
      </c>
      <c r="M18" s="561"/>
      <c r="N18" s="184" t="s">
        <v>183</v>
      </c>
      <c r="O18" s="369">
        <v>220</v>
      </c>
      <c r="P18" s="370"/>
      <c r="Q18" s="127" t="s">
        <v>184</v>
      </c>
      <c r="S18" s="566"/>
      <c r="T18" s="567"/>
      <c r="U18" s="551">
        <v>5040</v>
      </c>
      <c r="V18" s="552"/>
      <c r="W18" s="178" t="s">
        <v>144</v>
      </c>
      <c r="X18" s="234">
        <v>3620</v>
      </c>
      <c r="Y18" s="129"/>
      <c r="Z18" s="131" t="s">
        <v>187</v>
      </c>
      <c r="AA18" s="132"/>
      <c r="AB18" s="566"/>
      <c r="AC18" s="567"/>
      <c r="AD18" s="574">
        <v>7090</v>
      </c>
      <c r="AE18" s="587"/>
      <c r="AF18" s="366" t="s">
        <v>188</v>
      </c>
      <c r="AG18" s="576" t="s">
        <v>180</v>
      </c>
      <c r="AH18" s="577"/>
      <c r="AI18" s="134"/>
    </row>
    <row r="19" spans="1:39" ht="15.75" customHeight="1">
      <c r="A19" s="566"/>
      <c r="B19" s="567"/>
      <c r="C19" s="551">
        <v>1110</v>
      </c>
      <c r="D19" s="552"/>
      <c r="E19" s="178" t="s">
        <v>189</v>
      </c>
      <c r="F19" s="234">
        <v>2390</v>
      </c>
      <c r="G19" s="129"/>
      <c r="H19" s="127" t="s">
        <v>190</v>
      </c>
      <c r="J19" s="580" t="s">
        <v>191</v>
      </c>
      <c r="K19" s="581"/>
      <c r="L19" s="564">
        <v>4010</v>
      </c>
      <c r="M19" s="568"/>
      <c r="N19" s="327" t="s">
        <v>192</v>
      </c>
      <c r="O19" s="241">
        <v>3420</v>
      </c>
      <c r="P19" s="130"/>
      <c r="Q19" s="127" t="s">
        <v>193</v>
      </c>
      <c r="S19" s="566"/>
      <c r="T19" s="567"/>
      <c r="U19" s="551">
        <v>5050</v>
      </c>
      <c r="V19" s="552"/>
      <c r="W19" s="178" t="s">
        <v>152</v>
      </c>
      <c r="X19" s="234">
        <v>2420</v>
      </c>
      <c r="Y19" s="129"/>
      <c r="Z19" s="131" t="s">
        <v>195</v>
      </c>
      <c r="AA19" s="132"/>
      <c r="AB19" s="549" t="s">
        <v>168</v>
      </c>
      <c r="AC19" s="571"/>
      <c r="AD19" s="551">
        <v>7100</v>
      </c>
      <c r="AE19" s="563"/>
      <c r="AF19" s="178" t="s">
        <v>196</v>
      </c>
      <c r="AG19" s="234">
        <v>7030</v>
      </c>
      <c r="AH19" s="129"/>
      <c r="AI19" s="134" t="s">
        <v>197</v>
      </c>
    </row>
    <row r="20" spans="1:39" ht="15.75" customHeight="1">
      <c r="A20" s="549" t="s">
        <v>168</v>
      </c>
      <c r="B20" s="550"/>
      <c r="C20" s="551">
        <v>1120</v>
      </c>
      <c r="D20" s="552"/>
      <c r="E20" s="178" t="s">
        <v>198</v>
      </c>
      <c r="F20" s="234">
        <v>2500</v>
      </c>
      <c r="G20" s="129"/>
      <c r="H20" s="127" t="s">
        <v>199</v>
      </c>
      <c r="J20" s="566"/>
      <c r="K20" s="567"/>
      <c r="L20" s="551">
        <v>4012</v>
      </c>
      <c r="M20" s="552"/>
      <c r="N20" s="178" t="s">
        <v>200</v>
      </c>
      <c r="O20" s="234">
        <v>2700</v>
      </c>
      <c r="P20" s="129"/>
      <c r="Q20" s="127" t="s">
        <v>201</v>
      </c>
      <c r="S20" s="566"/>
      <c r="T20" s="567"/>
      <c r="U20" s="551">
        <v>5060</v>
      </c>
      <c r="V20" s="552"/>
      <c r="W20" s="178" t="s">
        <v>160</v>
      </c>
      <c r="X20" s="234">
        <v>4240</v>
      </c>
      <c r="Y20" s="129"/>
      <c r="Z20" s="131" t="s">
        <v>203</v>
      </c>
      <c r="AA20" s="132"/>
      <c r="AB20" s="559">
        <f>SUM(AG11:AG20)</f>
        <v>38330</v>
      </c>
      <c r="AC20" s="570"/>
      <c r="AD20" s="557">
        <v>7110</v>
      </c>
      <c r="AE20" s="558"/>
      <c r="AF20" s="184" t="s">
        <v>204</v>
      </c>
      <c r="AG20" s="369">
        <v>5260</v>
      </c>
      <c r="AH20" s="370"/>
      <c r="AI20" s="134" t="s">
        <v>205</v>
      </c>
    </row>
    <row r="21" spans="1:39" ht="15.75" customHeight="1">
      <c r="A21" s="559">
        <f>SUM(F11:F21)</f>
        <v>33860</v>
      </c>
      <c r="B21" s="560"/>
      <c r="C21" s="557">
        <v>1130</v>
      </c>
      <c r="D21" s="561"/>
      <c r="E21" s="184" t="s">
        <v>206</v>
      </c>
      <c r="F21" s="369">
        <v>3780</v>
      </c>
      <c r="G21" s="370"/>
      <c r="H21" s="127" t="s">
        <v>207</v>
      </c>
      <c r="J21" s="566"/>
      <c r="K21" s="567"/>
      <c r="L21" s="551">
        <v>4020</v>
      </c>
      <c r="M21" s="552"/>
      <c r="N21" s="178" t="s">
        <v>208</v>
      </c>
      <c r="O21" s="234">
        <v>2520</v>
      </c>
      <c r="P21" s="129"/>
      <c r="Q21" s="127" t="s">
        <v>209</v>
      </c>
      <c r="S21" s="549" t="s">
        <v>168</v>
      </c>
      <c r="T21" s="550"/>
      <c r="U21" s="551">
        <v>5070</v>
      </c>
      <c r="V21" s="552"/>
      <c r="W21" s="178" t="s">
        <v>169</v>
      </c>
      <c r="X21" s="234">
        <v>2930</v>
      </c>
      <c r="Y21" s="129"/>
      <c r="Z21" s="131" t="s">
        <v>211</v>
      </c>
      <c r="AA21" s="132"/>
      <c r="AB21" s="566" t="s">
        <v>212</v>
      </c>
      <c r="AC21" s="567"/>
      <c r="AD21" s="564">
        <v>8010</v>
      </c>
      <c r="AE21" s="565"/>
      <c r="AF21" s="327" t="s">
        <v>213</v>
      </c>
      <c r="AG21" s="241">
        <v>1170</v>
      </c>
      <c r="AH21" s="130"/>
      <c r="AI21" s="134" t="s">
        <v>214</v>
      </c>
    </row>
    <row r="22" spans="1:39" ht="15.75" customHeight="1">
      <c r="A22" s="566" t="s">
        <v>215</v>
      </c>
      <c r="B22" s="567"/>
      <c r="C22" s="564">
        <v>2015</v>
      </c>
      <c r="D22" s="568"/>
      <c r="E22" s="327" t="s">
        <v>216</v>
      </c>
      <c r="F22" s="241">
        <v>6430</v>
      </c>
      <c r="G22" s="130"/>
      <c r="H22" s="127" t="s">
        <v>217</v>
      </c>
      <c r="J22" s="566"/>
      <c r="K22" s="567"/>
      <c r="L22" s="551">
        <v>4040</v>
      </c>
      <c r="M22" s="552"/>
      <c r="N22" s="178" t="s">
        <v>218</v>
      </c>
      <c r="O22" s="234">
        <v>1860</v>
      </c>
      <c r="P22" s="129"/>
      <c r="Q22" s="127" t="s">
        <v>219</v>
      </c>
      <c r="S22" s="559">
        <f>SUM(X16:X22)</f>
        <v>21120</v>
      </c>
      <c r="T22" s="560"/>
      <c r="U22" s="557">
        <v>5080</v>
      </c>
      <c r="V22" s="561"/>
      <c r="W22" s="184" t="s">
        <v>177</v>
      </c>
      <c r="X22" s="369">
        <v>4290</v>
      </c>
      <c r="Y22" s="370"/>
      <c r="Z22" s="131" t="s">
        <v>221</v>
      </c>
      <c r="AA22" s="132"/>
      <c r="AB22" s="582" t="s">
        <v>222</v>
      </c>
      <c r="AC22" s="583"/>
      <c r="AD22" s="551">
        <v>8020</v>
      </c>
      <c r="AE22" s="563"/>
      <c r="AF22" s="178" t="s">
        <v>223</v>
      </c>
      <c r="AG22" s="234">
        <v>2880</v>
      </c>
      <c r="AH22" s="129"/>
      <c r="AI22" s="134" t="s">
        <v>224</v>
      </c>
    </row>
    <row r="23" spans="1:39" ht="15.75" customHeight="1">
      <c r="A23" s="566"/>
      <c r="B23" s="567"/>
      <c r="C23" s="584">
        <v>2011</v>
      </c>
      <c r="D23" s="585"/>
      <c r="E23" s="366" t="s">
        <v>225</v>
      </c>
      <c r="F23" s="576" t="s">
        <v>226</v>
      </c>
      <c r="G23" s="577"/>
      <c r="H23" s="127"/>
      <c r="J23" s="566"/>
      <c r="K23" s="567"/>
      <c r="L23" s="551">
        <v>4050</v>
      </c>
      <c r="M23" s="552"/>
      <c r="N23" s="178" t="s">
        <v>227</v>
      </c>
      <c r="O23" s="234">
        <v>2260</v>
      </c>
      <c r="P23" s="129"/>
      <c r="Q23" s="127" t="s">
        <v>228</v>
      </c>
      <c r="S23" s="566" t="s">
        <v>185</v>
      </c>
      <c r="T23" s="567"/>
      <c r="U23" s="564">
        <v>5090</v>
      </c>
      <c r="V23" s="568"/>
      <c r="W23" s="327" t="s">
        <v>186</v>
      </c>
      <c r="X23" s="241">
        <v>5140</v>
      </c>
      <c r="Y23" s="130"/>
      <c r="Z23" s="97" t="s">
        <v>231</v>
      </c>
      <c r="AA23" s="132"/>
      <c r="AB23" s="549" t="s">
        <v>168</v>
      </c>
      <c r="AC23" s="571"/>
      <c r="AD23" s="551">
        <v>8030</v>
      </c>
      <c r="AE23" s="563"/>
      <c r="AF23" s="178" t="s">
        <v>232</v>
      </c>
      <c r="AG23" s="234">
        <v>2830</v>
      </c>
      <c r="AH23" s="129"/>
      <c r="AI23" s="134" t="s">
        <v>233</v>
      </c>
    </row>
    <row r="24" spans="1:39" ht="15.75" customHeight="1">
      <c r="A24" s="566"/>
      <c r="B24" s="567"/>
      <c r="C24" s="551">
        <v>2020</v>
      </c>
      <c r="D24" s="552"/>
      <c r="E24" s="178" t="s">
        <v>234</v>
      </c>
      <c r="F24" s="234">
        <v>4230</v>
      </c>
      <c r="G24" s="129"/>
      <c r="H24" s="127" t="s">
        <v>235</v>
      </c>
      <c r="J24" s="566"/>
      <c r="K24" s="567"/>
      <c r="L24" s="551">
        <v>4060</v>
      </c>
      <c r="M24" s="552"/>
      <c r="N24" s="178" t="s">
        <v>236</v>
      </c>
      <c r="O24" s="234">
        <v>2440</v>
      </c>
      <c r="P24" s="129"/>
      <c r="Q24" s="127" t="s">
        <v>237</v>
      </c>
      <c r="S24" s="566"/>
      <c r="T24" s="567"/>
      <c r="U24" s="551">
        <v>5100</v>
      </c>
      <c r="V24" s="552"/>
      <c r="W24" s="178" t="s">
        <v>194</v>
      </c>
      <c r="X24" s="234">
        <v>4230</v>
      </c>
      <c r="Y24" s="129"/>
      <c r="Z24" s="131" t="s">
        <v>239</v>
      </c>
      <c r="AA24" s="132"/>
      <c r="AB24" s="559">
        <f>SUM(AG21:AG24)</f>
        <v>7490</v>
      </c>
      <c r="AC24" s="570"/>
      <c r="AD24" s="557">
        <v>8035</v>
      </c>
      <c r="AE24" s="558"/>
      <c r="AF24" s="184" t="s">
        <v>240</v>
      </c>
      <c r="AG24" s="369">
        <v>610</v>
      </c>
      <c r="AH24" s="370"/>
      <c r="AI24" s="134" t="s">
        <v>241</v>
      </c>
    </row>
    <row r="25" spans="1:39" ht="15.75" customHeight="1">
      <c r="A25" s="566"/>
      <c r="B25" s="567"/>
      <c r="C25" s="551">
        <v>2025</v>
      </c>
      <c r="D25" s="552"/>
      <c r="E25" s="178" t="s">
        <v>242</v>
      </c>
      <c r="F25" s="234">
        <v>3480</v>
      </c>
      <c r="G25" s="129"/>
      <c r="H25" s="127" t="s">
        <v>243</v>
      </c>
      <c r="J25" s="566"/>
      <c r="K25" s="567"/>
      <c r="L25" s="551">
        <v>4072</v>
      </c>
      <c r="M25" s="552"/>
      <c r="N25" s="178" t="s">
        <v>244</v>
      </c>
      <c r="O25" s="234">
        <v>3480</v>
      </c>
      <c r="P25" s="129"/>
      <c r="Q25" s="127" t="s">
        <v>245</v>
      </c>
      <c r="S25" s="566"/>
      <c r="T25" s="567"/>
      <c r="U25" s="551">
        <v>5110</v>
      </c>
      <c r="V25" s="552"/>
      <c r="W25" s="178" t="s">
        <v>202</v>
      </c>
      <c r="X25" s="234">
        <v>2190</v>
      </c>
      <c r="Y25" s="129"/>
      <c r="Z25" s="131"/>
      <c r="AA25" s="132"/>
      <c r="AB25" s="566" t="s">
        <v>248</v>
      </c>
      <c r="AC25" s="567"/>
      <c r="AD25" s="564">
        <v>8040</v>
      </c>
      <c r="AE25" s="565"/>
      <c r="AF25" s="327" t="s">
        <v>249</v>
      </c>
      <c r="AG25" s="241">
        <v>2240</v>
      </c>
      <c r="AH25" s="130"/>
      <c r="AI25" s="134" t="s">
        <v>250</v>
      </c>
    </row>
    <row r="26" spans="1:39" ht="15.75" customHeight="1">
      <c r="A26" s="566"/>
      <c r="B26" s="567"/>
      <c r="C26" s="551">
        <v>2030</v>
      </c>
      <c r="D26" s="552"/>
      <c r="E26" s="178" t="s">
        <v>251</v>
      </c>
      <c r="F26" s="234">
        <v>2500</v>
      </c>
      <c r="G26" s="129"/>
      <c r="H26" s="127" t="s">
        <v>252</v>
      </c>
      <c r="J26" s="566"/>
      <c r="K26" s="567"/>
      <c r="L26" s="551">
        <v>4080</v>
      </c>
      <c r="M26" s="552"/>
      <c r="N26" s="178" t="s">
        <v>253</v>
      </c>
      <c r="O26" s="234">
        <v>3110</v>
      </c>
      <c r="P26" s="129"/>
      <c r="Q26" s="127" t="s">
        <v>254</v>
      </c>
      <c r="S26" s="549" t="s">
        <v>168</v>
      </c>
      <c r="T26" s="550"/>
      <c r="U26" s="551">
        <v>5111</v>
      </c>
      <c r="V26" s="552"/>
      <c r="W26" s="178" t="s">
        <v>210</v>
      </c>
      <c r="X26" s="234">
        <v>4600</v>
      </c>
      <c r="Y26" s="129"/>
      <c r="Z26" s="131" t="s">
        <v>257</v>
      </c>
      <c r="AA26" s="132"/>
      <c r="AB26" s="566"/>
      <c r="AC26" s="567"/>
      <c r="AD26" s="551">
        <v>8050</v>
      </c>
      <c r="AE26" s="563"/>
      <c r="AF26" s="178" t="s">
        <v>258</v>
      </c>
      <c r="AG26" s="234">
        <v>3670</v>
      </c>
      <c r="AH26" s="129"/>
      <c r="AI26" s="134" t="s">
        <v>259</v>
      </c>
    </row>
    <row r="27" spans="1:39" ht="15.75" customHeight="1">
      <c r="A27" s="566"/>
      <c r="B27" s="567"/>
      <c r="C27" s="551">
        <v>2040</v>
      </c>
      <c r="D27" s="552"/>
      <c r="E27" s="178" t="s">
        <v>260</v>
      </c>
      <c r="F27" s="234">
        <v>4120</v>
      </c>
      <c r="G27" s="129"/>
      <c r="H27" s="127" t="s">
        <v>261</v>
      </c>
      <c r="J27" s="566"/>
      <c r="K27" s="567"/>
      <c r="L27" s="551">
        <v>4090</v>
      </c>
      <c r="M27" s="552"/>
      <c r="N27" s="178" t="s">
        <v>262</v>
      </c>
      <c r="O27" s="234">
        <v>3140</v>
      </c>
      <c r="P27" s="129"/>
      <c r="Q27" s="127" t="s">
        <v>263</v>
      </c>
      <c r="S27" s="559">
        <f>SUM(X23:X27)</f>
        <v>21880</v>
      </c>
      <c r="T27" s="560"/>
      <c r="U27" s="557">
        <v>5120</v>
      </c>
      <c r="V27" s="561"/>
      <c r="W27" s="184" t="s">
        <v>220</v>
      </c>
      <c r="X27" s="369">
        <v>5720</v>
      </c>
      <c r="Y27" s="370"/>
      <c r="Z27" s="131" t="s">
        <v>265</v>
      </c>
      <c r="AA27" s="132"/>
      <c r="AB27" s="566"/>
      <c r="AC27" s="567"/>
      <c r="AD27" s="551">
        <v>8060</v>
      </c>
      <c r="AE27" s="563"/>
      <c r="AF27" s="178" t="s">
        <v>266</v>
      </c>
      <c r="AG27" s="234">
        <v>4310</v>
      </c>
      <c r="AH27" s="129"/>
      <c r="AI27" s="134" t="s">
        <v>267</v>
      </c>
    </row>
    <row r="28" spans="1:39" ht="15.75" customHeight="1">
      <c r="A28" s="566"/>
      <c r="B28" s="567"/>
      <c r="C28" s="551">
        <v>2050</v>
      </c>
      <c r="D28" s="552"/>
      <c r="E28" s="178" t="s">
        <v>268</v>
      </c>
      <c r="F28" s="234">
        <v>3560</v>
      </c>
      <c r="G28" s="129"/>
      <c r="H28" s="127" t="s">
        <v>269</v>
      </c>
      <c r="J28" s="566"/>
      <c r="K28" s="567"/>
      <c r="L28" s="551">
        <v>4100</v>
      </c>
      <c r="M28" s="552"/>
      <c r="N28" s="178" t="s">
        <v>270</v>
      </c>
      <c r="O28" s="234">
        <v>2510</v>
      </c>
      <c r="P28" s="129"/>
      <c r="Q28" s="127" t="s">
        <v>271</v>
      </c>
      <c r="S28" s="566" t="s">
        <v>229</v>
      </c>
      <c r="T28" s="567"/>
      <c r="U28" s="564">
        <v>6010</v>
      </c>
      <c r="V28" s="568"/>
      <c r="W28" s="327" t="s">
        <v>230</v>
      </c>
      <c r="X28" s="241">
        <v>5150</v>
      </c>
      <c r="Y28" s="368"/>
      <c r="Z28" s="131" t="s">
        <v>273</v>
      </c>
      <c r="AA28" s="132"/>
      <c r="AB28" s="566"/>
      <c r="AC28" s="567"/>
      <c r="AD28" s="551">
        <v>8071</v>
      </c>
      <c r="AE28" s="563"/>
      <c r="AF28" s="178" t="s">
        <v>274</v>
      </c>
      <c r="AG28" s="234">
        <v>3490</v>
      </c>
      <c r="AH28" s="129"/>
      <c r="AI28" s="134" t="s">
        <v>275</v>
      </c>
    </row>
    <row r="29" spans="1:39" ht="15.75" customHeight="1">
      <c r="A29" s="566"/>
      <c r="B29" s="567"/>
      <c r="C29" s="551">
        <v>2055</v>
      </c>
      <c r="D29" s="552"/>
      <c r="E29" s="178" t="s">
        <v>276</v>
      </c>
      <c r="F29" s="234">
        <v>2100</v>
      </c>
      <c r="G29" s="129"/>
      <c r="H29" s="127" t="s">
        <v>277</v>
      </c>
      <c r="J29" s="566"/>
      <c r="K29" s="567"/>
      <c r="L29" s="551">
        <v>4102</v>
      </c>
      <c r="M29" s="552"/>
      <c r="N29" s="178" t="s">
        <v>278</v>
      </c>
      <c r="O29" s="234">
        <v>2440</v>
      </c>
      <c r="P29" s="129"/>
      <c r="Q29" s="127" t="s">
        <v>279</v>
      </c>
      <c r="S29" s="566"/>
      <c r="T29" s="567"/>
      <c r="U29" s="551">
        <v>6020</v>
      </c>
      <c r="V29" s="552"/>
      <c r="W29" s="178" t="s">
        <v>238</v>
      </c>
      <c r="X29" s="234">
        <v>3550</v>
      </c>
      <c r="Y29" s="129"/>
      <c r="Z29" s="131" t="s">
        <v>281</v>
      </c>
      <c r="AA29" s="132"/>
      <c r="AB29" s="549" t="s">
        <v>168</v>
      </c>
      <c r="AC29" s="571"/>
      <c r="AD29" s="551">
        <v>8072</v>
      </c>
      <c r="AE29" s="563"/>
      <c r="AF29" s="178" t="s">
        <v>282</v>
      </c>
      <c r="AG29" s="234">
        <v>3490</v>
      </c>
      <c r="AH29" s="129"/>
      <c r="AI29" s="134" t="s">
        <v>283</v>
      </c>
    </row>
    <row r="30" spans="1:39" ht="15.75" customHeight="1">
      <c r="A30" s="549" t="s">
        <v>168</v>
      </c>
      <c r="B30" s="550"/>
      <c r="C30" s="551">
        <v>2060</v>
      </c>
      <c r="D30" s="552"/>
      <c r="E30" s="178" t="s">
        <v>284</v>
      </c>
      <c r="F30" s="234">
        <v>3090</v>
      </c>
      <c r="G30" s="129"/>
      <c r="H30" s="127" t="s">
        <v>285</v>
      </c>
      <c r="J30" s="566"/>
      <c r="K30" s="567"/>
      <c r="L30" s="564">
        <v>57010</v>
      </c>
      <c r="M30" s="568"/>
      <c r="N30" s="448" t="s">
        <v>1672</v>
      </c>
      <c r="O30" s="241">
        <v>270</v>
      </c>
      <c r="P30" s="130"/>
      <c r="Q30" s="127" t="s">
        <v>288</v>
      </c>
      <c r="S30" s="566"/>
      <c r="T30" s="567"/>
      <c r="U30" s="574">
        <v>6030</v>
      </c>
      <c r="V30" s="575"/>
      <c r="W30" s="367" t="s">
        <v>246</v>
      </c>
      <c r="X30" s="576" t="s">
        <v>247</v>
      </c>
      <c r="Y30" s="577"/>
      <c r="Z30" s="131" t="s">
        <v>290</v>
      </c>
      <c r="AA30" s="132"/>
      <c r="AB30" s="569">
        <f>SUM(AG25:AG30)</f>
        <v>20610</v>
      </c>
      <c r="AC30" s="570"/>
      <c r="AD30" s="557">
        <v>8080</v>
      </c>
      <c r="AE30" s="558"/>
      <c r="AF30" s="184" t="s">
        <v>291</v>
      </c>
      <c r="AG30" s="369">
        <v>3410</v>
      </c>
      <c r="AH30" s="370"/>
      <c r="AI30" s="134" t="s">
        <v>292</v>
      </c>
    </row>
    <row r="31" spans="1:39" ht="15.75" customHeight="1">
      <c r="A31" s="559">
        <f>SUM(F22:F31)</f>
        <v>33340</v>
      </c>
      <c r="B31" s="560"/>
      <c r="C31" s="557">
        <v>2070</v>
      </c>
      <c r="D31" s="561"/>
      <c r="E31" s="184" t="s">
        <v>293</v>
      </c>
      <c r="F31" s="369">
        <v>3830</v>
      </c>
      <c r="G31" s="370"/>
      <c r="H31" s="127" t="s">
        <v>294</v>
      </c>
      <c r="J31" s="566"/>
      <c r="K31" s="567"/>
      <c r="L31" s="551">
        <v>57020</v>
      </c>
      <c r="M31" s="552"/>
      <c r="N31" s="329" t="s">
        <v>1673</v>
      </c>
      <c r="O31" s="234">
        <v>440</v>
      </c>
      <c r="P31" s="129"/>
      <c r="Q31" s="127" t="s">
        <v>296</v>
      </c>
      <c r="S31" s="566"/>
      <c r="T31" s="567"/>
      <c r="U31" s="574">
        <v>6040</v>
      </c>
      <c r="V31" s="575"/>
      <c r="W31" s="366" t="s">
        <v>255</v>
      </c>
      <c r="X31" s="576" t="s">
        <v>256</v>
      </c>
      <c r="Y31" s="577"/>
      <c r="Z31" s="131" t="s">
        <v>298</v>
      </c>
      <c r="AA31" s="132"/>
      <c r="AB31" s="580" t="s">
        <v>299</v>
      </c>
      <c r="AC31" s="581"/>
      <c r="AD31" s="564">
        <v>8090</v>
      </c>
      <c r="AE31" s="565"/>
      <c r="AF31" s="327" t="s">
        <v>300</v>
      </c>
      <c r="AG31" s="241">
        <v>3390</v>
      </c>
      <c r="AH31" s="130"/>
      <c r="AI31" s="134" t="s">
        <v>301</v>
      </c>
      <c r="AM31" s="119"/>
    </row>
    <row r="32" spans="1:39" ht="15.75" customHeight="1">
      <c r="A32" s="566" t="s">
        <v>302</v>
      </c>
      <c r="B32" s="567"/>
      <c r="C32" s="564">
        <v>2080</v>
      </c>
      <c r="D32" s="568"/>
      <c r="E32" s="327" t="s">
        <v>303</v>
      </c>
      <c r="F32" s="241">
        <v>4110</v>
      </c>
      <c r="G32" s="130"/>
      <c r="H32" s="127" t="s">
        <v>304</v>
      </c>
      <c r="J32" s="566"/>
      <c r="K32" s="567"/>
      <c r="L32" s="551">
        <v>57030</v>
      </c>
      <c r="M32" s="552"/>
      <c r="N32" s="329" t="s">
        <v>1674</v>
      </c>
      <c r="O32" s="234">
        <v>320</v>
      </c>
      <c r="P32" s="129"/>
      <c r="Q32" s="127" t="s">
        <v>306</v>
      </c>
      <c r="S32" s="566"/>
      <c r="T32" s="567"/>
      <c r="U32" s="551">
        <v>6041</v>
      </c>
      <c r="V32" s="552"/>
      <c r="W32" s="178" t="s">
        <v>264</v>
      </c>
      <c r="X32" s="234">
        <v>5940</v>
      </c>
      <c r="Y32" s="129"/>
      <c r="Z32" s="131" t="s">
        <v>308</v>
      </c>
      <c r="AA32" s="140"/>
      <c r="AB32" s="566"/>
      <c r="AC32" s="567"/>
      <c r="AD32" s="551">
        <v>8100</v>
      </c>
      <c r="AE32" s="563"/>
      <c r="AF32" s="178" t="s">
        <v>309</v>
      </c>
      <c r="AG32" s="234">
        <v>2690</v>
      </c>
      <c r="AH32" s="129"/>
      <c r="AI32" s="134" t="s">
        <v>310</v>
      </c>
    </row>
    <row r="33" spans="1:35" ht="15.75" customHeight="1">
      <c r="A33" s="566"/>
      <c r="B33" s="567"/>
      <c r="C33" s="551">
        <v>2090</v>
      </c>
      <c r="D33" s="552"/>
      <c r="E33" s="178" t="s">
        <v>311</v>
      </c>
      <c r="F33" s="234">
        <v>3510</v>
      </c>
      <c r="G33" s="129"/>
      <c r="H33" s="127" t="s">
        <v>312</v>
      </c>
      <c r="J33" s="549" t="s">
        <v>168</v>
      </c>
      <c r="K33" s="562"/>
      <c r="L33" s="551">
        <v>57040</v>
      </c>
      <c r="M33" s="552"/>
      <c r="N33" s="329" t="s">
        <v>1675</v>
      </c>
      <c r="O33" s="234">
        <v>150</v>
      </c>
      <c r="P33" s="129"/>
      <c r="Q33" s="127" t="s">
        <v>314</v>
      </c>
      <c r="S33" s="566"/>
      <c r="T33" s="567"/>
      <c r="U33" s="551">
        <v>6060</v>
      </c>
      <c r="V33" s="552"/>
      <c r="W33" s="178" t="s">
        <v>272</v>
      </c>
      <c r="X33" s="234">
        <v>3730</v>
      </c>
      <c r="Y33" s="129"/>
      <c r="AA33" s="141"/>
      <c r="AB33" s="566"/>
      <c r="AC33" s="567"/>
      <c r="AD33" s="551">
        <v>8110</v>
      </c>
      <c r="AE33" s="563"/>
      <c r="AF33" s="178" t="s">
        <v>315</v>
      </c>
      <c r="AG33" s="234">
        <v>1080</v>
      </c>
      <c r="AH33" s="129"/>
      <c r="AI33" s="134" t="s">
        <v>316</v>
      </c>
    </row>
    <row r="34" spans="1:35" ht="15.75" customHeight="1" thickBot="1">
      <c r="A34" s="566"/>
      <c r="B34" s="567"/>
      <c r="C34" s="551">
        <v>2100</v>
      </c>
      <c r="D34" s="552"/>
      <c r="E34" s="178" t="s">
        <v>317</v>
      </c>
      <c r="F34" s="234">
        <v>3920</v>
      </c>
      <c r="G34" s="129"/>
      <c r="H34" s="127" t="s">
        <v>318</v>
      </c>
      <c r="J34" s="553">
        <f>SUM(O19:O34)</f>
        <v>31110</v>
      </c>
      <c r="K34" s="572"/>
      <c r="L34" s="578">
        <v>57050</v>
      </c>
      <c r="M34" s="579"/>
      <c r="N34" s="456" t="s">
        <v>1676</v>
      </c>
      <c r="O34" s="454">
        <v>50</v>
      </c>
      <c r="P34" s="455"/>
      <c r="Q34" s="142"/>
      <c r="S34" s="566"/>
      <c r="T34" s="567"/>
      <c r="U34" s="551">
        <v>6070</v>
      </c>
      <c r="V34" s="552"/>
      <c r="W34" s="178" t="s">
        <v>280</v>
      </c>
      <c r="X34" s="234">
        <v>6560</v>
      </c>
      <c r="Y34" s="129"/>
      <c r="AB34" s="549" t="s">
        <v>168</v>
      </c>
      <c r="AC34" s="571"/>
      <c r="AD34" s="551">
        <v>8120</v>
      </c>
      <c r="AE34" s="552"/>
      <c r="AF34" s="178" t="s">
        <v>319</v>
      </c>
      <c r="AG34" s="234">
        <v>2870</v>
      </c>
      <c r="AH34" s="129"/>
      <c r="AI34" s="134" t="s">
        <v>320</v>
      </c>
    </row>
    <row r="35" spans="1:35" ht="15.75" customHeight="1" thickBot="1">
      <c r="A35" s="549" t="s">
        <v>168</v>
      </c>
      <c r="B35" s="550"/>
      <c r="C35" s="551">
        <v>2120</v>
      </c>
      <c r="D35" s="552"/>
      <c r="E35" s="178" t="s">
        <v>321</v>
      </c>
      <c r="F35" s="234">
        <v>2510</v>
      </c>
      <c r="G35" s="129"/>
      <c r="H35" s="127" t="s">
        <v>322</v>
      </c>
      <c r="Q35" s="142"/>
      <c r="S35" s="566"/>
      <c r="T35" s="567"/>
      <c r="U35" s="551">
        <v>6090</v>
      </c>
      <c r="V35" s="563"/>
      <c r="W35" s="178" t="s">
        <v>289</v>
      </c>
      <c r="X35" s="234">
        <v>2250</v>
      </c>
      <c r="Y35" s="129"/>
      <c r="AB35" s="553">
        <f>SUM(AG31:AG35)</f>
        <v>10140</v>
      </c>
      <c r="AC35" s="554"/>
      <c r="AD35" s="578">
        <v>57070</v>
      </c>
      <c r="AE35" s="579"/>
      <c r="AF35" s="456" t="s">
        <v>1679</v>
      </c>
      <c r="AG35" s="454">
        <v>110</v>
      </c>
      <c r="AH35" s="455"/>
    </row>
    <row r="36" spans="1:35" ht="15.75" customHeight="1" thickBot="1">
      <c r="A36" s="553">
        <f>SUM(F32:F36)</f>
        <v>17390</v>
      </c>
      <c r="B36" s="554"/>
      <c r="C36" s="555">
        <v>2130</v>
      </c>
      <c r="D36" s="556"/>
      <c r="E36" s="365" t="s">
        <v>323</v>
      </c>
      <c r="F36" s="318">
        <v>3340</v>
      </c>
      <c r="G36" s="137"/>
      <c r="H36" s="127" t="s">
        <v>324</v>
      </c>
      <c r="Q36" s="142"/>
      <c r="S36" s="549" t="s">
        <v>168</v>
      </c>
      <c r="T36" s="562"/>
      <c r="U36" s="551">
        <v>6100</v>
      </c>
      <c r="V36" s="563"/>
      <c r="W36" s="178" t="s">
        <v>297</v>
      </c>
      <c r="X36" s="234">
        <v>3700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3">
        <f>SUM(X28:X37)</f>
        <v>33010</v>
      </c>
      <c r="T37" s="572"/>
      <c r="U37" s="555">
        <v>6110</v>
      </c>
      <c r="V37" s="573"/>
      <c r="W37" s="365" t="s">
        <v>307</v>
      </c>
      <c r="X37" s="318">
        <v>2130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1677</v>
      </c>
      <c r="K39" s="321"/>
      <c r="L39" s="321"/>
      <c r="M39" s="321"/>
      <c r="N39" s="321"/>
      <c r="O39" s="321"/>
      <c r="Q39"/>
      <c r="R39" s="320"/>
      <c r="X39" s="143"/>
      <c r="Y39" s="143"/>
    </row>
    <row r="40" spans="1:35" ht="15.75" customHeight="1">
      <c r="A40" s="119" t="s">
        <v>1678</v>
      </c>
      <c r="K40" s="321"/>
      <c r="L40" s="321"/>
      <c r="M40" s="321"/>
      <c r="N40" s="321"/>
      <c r="O40" s="321"/>
      <c r="Q40"/>
      <c r="R40" s="320"/>
    </row>
    <row r="41" spans="1:35" ht="15.6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267250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38240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305490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algorithmName="SHA-512" hashValue="fsGTBHifq/wXotxpbWSpUTwG8AbKfmIc11M0BH1JsQSOUrAE8oNOszK315vIARohWgkVfZQD7NlvNkT1+pePTw==" saltValue="Xt+H6cqRqCWcAt7kxIPgow==" spinCount="100000" sheet="1" scenarios="1"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2</v>
      </c>
      <c r="B2" s="630"/>
      <c r="C2" s="631" t="s">
        <v>336</v>
      </c>
      <c r="D2" s="632"/>
      <c r="E2" s="632"/>
      <c r="F2" s="632"/>
      <c r="G2" s="632"/>
      <c r="H2" s="153"/>
      <c r="I2" s="97"/>
      <c r="J2" s="633">
        <v>45658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6"/>
      <c r="S6" s="757"/>
      <c r="T6" s="757"/>
      <c r="U6" s="758"/>
      <c r="V6" s="756"/>
      <c r="W6" s="758"/>
      <c r="X6" s="588" t="s">
        <v>109</v>
      </c>
      <c r="Y6" s="589"/>
      <c r="Z6" s="589"/>
      <c r="AA6" s="612"/>
      <c r="AB6" s="726" t="s">
        <v>110</v>
      </c>
      <c r="AC6" s="614"/>
      <c r="AD6" s="614"/>
      <c r="AE6" s="614"/>
      <c r="AF6" s="614"/>
      <c r="AG6" s="614"/>
      <c r="AH6" s="615"/>
      <c r="AI6" s="134"/>
      <c r="AJ6" s="134"/>
    </row>
    <row r="7" spans="1:38" ht="24.75" customHeight="1" thickBot="1">
      <c r="A7" s="597"/>
      <c r="B7" s="598"/>
      <c r="C7" s="599"/>
      <c r="D7" s="731">
        <f>表紙!J25</f>
        <v>0</v>
      </c>
      <c r="E7" s="732"/>
      <c r="F7" s="733"/>
      <c r="G7" s="731">
        <f>L7+O7</f>
        <v>0</v>
      </c>
      <c r="H7" s="732"/>
      <c r="I7" s="732"/>
      <c r="J7" s="732"/>
      <c r="K7" s="733"/>
      <c r="L7" s="734">
        <f>SUM(G22:H28,G11:G18)</f>
        <v>0</v>
      </c>
      <c r="M7" s="735"/>
      <c r="N7" s="735"/>
      <c r="O7" s="734">
        <f>SUM(P11:P20,P24:P37,Y11:Y14,Y18:Y26,AH11:AH29)</f>
        <v>0</v>
      </c>
      <c r="P7" s="736"/>
      <c r="Q7" s="427"/>
      <c r="R7" s="737"/>
      <c r="S7" s="737"/>
      <c r="T7" s="737"/>
      <c r="U7" s="738"/>
      <c r="V7" s="739"/>
      <c r="W7" s="740"/>
      <c r="X7" s="603">
        <f>表紙!D9</f>
        <v>0</v>
      </c>
      <c r="Y7" s="604"/>
      <c r="Z7" s="604"/>
      <c r="AA7" s="604"/>
      <c r="AB7" s="741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9" t="s">
        <v>340</v>
      </c>
      <c r="B9" s="359"/>
      <c r="C9" s="359"/>
      <c r="D9" s="359"/>
      <c r="E9" s="359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4" t="s">
        <v>344</v>
      </c>
      <c r="B10" s="595"/>
      <c r="C10" s="727" t="s">
        <v>4</v>
      </c>
      <c r="D10" s="728"/>
      <c r="E10" s="453" t="s">
        <v>115</v>
      </c>
      <c r="F10" s="458" t="s">
        <v>345</v>
      </c>
      <c r="G10" s="459" t="s">
        <v>346</v>
      </c>
      <c r="H10" s="127"/>
      <c r="I10" s="134"/>
      <c r="J10" s="702" t="s">
        <v>344</v>
      </c>
      <c r="K10" s="679"/>
      <c r="L10" s="729" t="s">
        <v>4</v>
      </c>
      <c r="M10" s="730"/>
      <c r="N10" s="161" t="s">
        <v>347</v>
      </c>
      <c r="O10" s="162" t="s">
        <v>345</v>
      </c>
      <c r="P10" s="163" t="s">
        <v>117</v>
      </c>
      <c r="Q10" s="127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742" t="s">
        <v>348</v>
      </c>
      <c r="B11" s="743"/>
      <c r="C11" s="658">
        <v>50110</v>
      </c>
      <c r="D11" s="748"/>
      <c r="E11" s="333" t="s">
        <v>349</v>
      </c>
      <c r="F11" s="241">
        <v>1365</v>
      </c>
      <c r="G11" s="126"/>
      <c r="H11" s="127" t="s">
        <v>350</v>
      </c>
      <c r="I11" s="167"/>
      <c r="J11" s="673" t="s">
        <v>351</v>
      </c>
      <c r="K11" s="653"/>
      <c r="L11" s="658">
        <v>41010</v>
      </c>
      <c r="M11" s="659"/>
      <c r="N11" s="324" t="s">
        <v>352</v>
      </c>
      <c r="O11" s="241">
        <v>1250</v>
      </c>
      <c r="P11" s="168"/>
      <c r="Q11" s="127" t="s">
        <v>353</v>
      </c>
      <c r="R11" s="134"/>
      <c r="S11" s="673" t="s">
        <v>354</v>
      </c>
      <c r="T11" s="653"/>
      <c r="U11" s="658">
        <v>50180</v>
      </c>
      <c r="V11" s="659"/>
      <c r="W11" s="324" t="s">
        <v>355</v>
      </c>
      <c r="X11" s="241">
        <v>1130</v>
      </c>
      <c r="Y11" s="169"/>
      <c r="Z11" s="127" t="s">
        <v>356</v>
      </c>
      <c r="AA11" s="167"/>
      <c r="AB11" s="680" t="s">
        <v>357</v>
      </c>
      <c r="AC11" s="681"/>
      <c r="AD11" s="660">
        <v>50340</v>
      </c>
      <c r="AE11" s="661"/>
      <c r="AF11" s="178" t="s">
        <v>358</v>
      </c>
      <c r="AG11" s="241">
        <v>310</v>
      </c>
      <c r="AH11" s="169"/>
      <c r="AI11" s="134" t="s">
        <v>359</v>
      </c>
      <c r="AJ11" s="134"/>
      <c r="AK11" s="134"/>
    </row>
    <row r="12" spans="1:38" ht="15.75" customHeight="1">
      <c r="A12" s="744"/>
      <c r="B12" s="745"/>
      <c r="C12" s="660">
        <v>50120</v>
      </c>
      <c r="D12" s="669"/>
      <c r="E12" s="178" t="s">
        <v>360</v>
      </c>
      <c r="F12" s="394">
        <v>4560</v>
      </c>
      <c r="G12" s="129"/>
      <c r="H12" s="127" t="s">
        <v>361</v>
      </c>
      <c r="I12" s="167"/>
      <c r="J12" s="674"/>
      <c r="K12" s="655"/>
      <c r="L12" s="667">
        <v>41020</v>
      </c>
      <c r="M12" s="686"/>
      <c r="N12" s="136" t="s">
        <v>362</v>
      </c>
      <c r="O12" s="751" t="s">
        <v>363</v>
      </c>
      <c r="P12" s="752"/>
      <c r="Q12" s="127"/>
      <c r="R12" s="134"/>
      <c r="S12" s="674"/>
      <c r="T12" s="655"/>
      <c r="U12" s="660">
        <v>50190</v>
      </c>
      <c r="V12" s="666"/>
      <c r="W12" s="128" t="s">
        <v>364</v>
      </c>
      <c r="X12" s="133">
        <v>1245</v>
      </c>
      <c r="Y12" s="169"/>
      <c r="Z12" s="127" t="s">
        <v>365</v>
      </c>
      <c r="AA12" s="127"/>
      <c r="AB12" s="674"/>
      <c r="AC12" s="655"/>
      <c r="AD12" s="684">
        <v>50350</v>
      </c>
      <c r="AE12" s="685"/>
      <c r="AF12" s="128" t="s">
        <v>366</v>
      </c>
      <c r="AG12" s="380">
        <v>1180</v>
      </c>
      <c r="AH12" s="169"/>
      <c r="AI12" s="134" t="s">
        <v>367</v>
      </c>
      <c r="AJ12" s="134"/>
      <c r="AK12" s="134"/>
    </row>
    <row r="13" spans="1:38" ht="15.75" customHeight="1">
      <c r="A13" s="759"/>
      <c r="B13" s="760"/>
      <c r="C13" s="690">
        <v>50130</v>
      </c>
      <c r="D13" s="749"/>
      <c r="E13" s="184" t="s">
        <v>368</v>
      </c>
      <c r="F13" s="395">
        <v>2970</v>
      </c>
      <c r="G13" s="370"/>
      <c r="H13" s="127" t="s">
        <v>369</v>
      </c>
      <c r="I13" s="167"/>
      <c r="J13" s="674"/>
      <c r="K13" s="655"/>
      <c r="L13" s="660">
        <v>41030</v>
      </c>
      <c r="M13" s="666"/>
      <c r="N13" s="178" t="s">
        <v>370</v>
      </c>
      <c r="O13" s="394">
        <v>2690</v>
      </c>
      <c r="P13" s="168"/>
      <c r="Q13" s="127" t="s">
        <v>371</v>
      </c>
      <c r="R13" s="134"/>
      <c r="S13" s="674"/>
      <c r="T13" s="655"/>
      <c r="U13" s="660">
        <v>50200</v>
      </c>
      <c r="V13" s="666"/>
      <c r="W13" s="128" t="s">
        <v>372</v>
      </c>
      <c r="X13" s="133">
        <v>310</v>
      </c>
      <c r="Y13" s="169"/>
      <c r="Z13" s="127" t="s">
        <v>373</v>
      </c>
      <c r="AA13" s="127"/>
      <c r="AB13" s="674"/>
      <c r="AC13" s="655"/>
      <c r="AD13" s="660">
        <v>50360</v>
      </c>
      <c r="AE13" s="661"/>
      <c r="AF13" s="128" t="s">
        <v>374</v>
      </c>
      <c r="AG13" s="380">
        <v>310</v>
      </c>
      <c r="AH13" s="169"/>
      <c r="AI13" s="134" t="s">
        <v>375</v>
      </c>
      <c r="AJ13" s="134"/>
      <c r="AK13" s="134"/>
    </row>
    <row r="14" spans="1:38" ht="15.75" customHeight="1">
      <c r="A14" s="742" t="s">
        <v>376</v>
      </c>
      <c r="B14" s="743"/>
      <c r="C14" s="684">
        <v>50140</v>
      </c>
      <c r="D14" s="750"/>
      <c r="E14" s="327" t="s">
        <v>377</v>
      </c>
      <c r="F14" s="396">
        <v>4340</v>
      </c>
      <c r="G14" s="130"/>
      <c r="H14" s="127" t="s">
        <v>378</v>
      </c>
      <c r="I14" s="167"/>
      <c r="J14" s="674"/>
      <c r="K14" s="655"/>
      <c r="L14" s="660">
        <v>41040</v>
      </c>
      <c r="M14" s="666"/>
      <c r="N14" s="128" t="s">
        <v>379</v>
      </c>
      <c r="O14" s="133">
        <v>2320</v>
      </c>
      <c r="P14" s="169"/>
      <c r="Q14" s="127" t="s">
        <v>380</v>
      </c>
      <c r="R14" s="134"/>
      <c r="S14" s="687"/>
      <c r="T14" s="688"/>
      <c r="U14" s="761">
        <v>50210</v>
      </c>
      <c r="V14" s="762"/>
      <c r="W14" s="475" t="s">
        <v>381</v>
      </c>
      <c r="X14" s="704" t="s">
        <v>1717</v>
      </c>
      <c r="Y14" s="705"/>
      <c r="Z14" s="127" t="s">
        <v>382</v>
      </c>
      <c r="AA14" s="127"/>
      <c r="AB14" s="675"/>
      <c r="AC14" s="676"/>
      <c r="AD14" s="682">
        <v>50380</v>
      </c>
      <c r="AE14" s="683"/>
      <c r="AF14" s="698" t="s">
        <v>383</v>
      </c>
      <c r="AG14" s="693">
        <v>1435</v>
      </c>
      <c r="AH14" s="695"/>
      <c r="AI14" s="134" t="s">
        <v>384</v>
      </c>
      <c r="AJ14" s="134"/>
      <c r="AK14" s="134"/>
    </row>
    <row r="15" spans="1:38" ht="15.75" customHeight="1">
      <c r="A15" s="744"/>
      <c r="B15" s="745"/>
      <c r="C15" s="660">
        <v>50150</v>
      </c>
      <c r="D15" s="669"/>
      <c r="E15" s="178" t="s">
        <v>385</v>
      </c>
      <c r="F15" s="394">
        <v>4690</v>
      </c>
      <c r="G15" s="129"/>
      <c r="H15" s="127" t="s">
        <v>386</v>
      </c>
      <c r="I15" s="167"/>
      <c r="J15" s="674"/>
      <c r="K15" s="655"/>
      <c r="L15" s="660">
        <v>41050</v>
      </c>
      <c r="M15" s="666"/>
      <c r="N15" s="128" t="s">
        <v>387</v>
      </c>
      <c r="O15" s="133">
        <v>955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75" t="s">
        <v>389</v>
      </c>
      <c r="AC15" s="676"/>
      <c r="AD15" s="684"/>
      <c r="AE15" s="685"/>
      <c r="AF15" s="699"/>
      <c r="AG15" s="694"/>
      <c r="AH15" s="696"/>
      <c r="AI15" s="134" t="s">
        <v>390</v>
      </c>
      <c r="AJ15" s="134"/>
      <c r="AK15" s="134"/>
    </row>
    <row r="16" spans="1:38" ht="15.75" customHeight="1">
      <c r="A16" s="744"/>
      <c r="B16" s="745"/>
      <c r="C16" s="667">
        <v>50160</v>
      </c>
      <c r="D16" s="670"/>
      <c r="E16" s="457" t="s">
        <v>391</v>
      </c>
      <c r="F16" s="576" t="s">
        <v>392</v>
      </c>
      <c r="G16" s="692"/>
      <c r="H16" s="127"/>
      <c r="I16" s="167"/>
      <c r="J16" s="674"/>
      <c r="K16" s="655"/>
      <c r="L16" s="660">
        <v>41060</v>
      </c>
      <c r="M16" s="666"/>
      <c r="N16" s="128" t="s">
        <v>393</v>
      </c>
      <c r="O16" s="133">
        <v>1020</v>
      </c>
      <c r="P16" s="169"/>
      <c r="Q16" s="127" t="s">
        <v>394</v>
      </c>
      <c r="R16" s="134"/>
      <c r="S16" s="158" t="s">
        <v>395</v>
      </c>
      <c r="AA16" s="167"/>
      <c r="AB16" s="674" t="s">
        <v>396</v>
      </c>
      <c r="AC16" s="655"/>
      <c r="AD16" s="660">
        <v>50320</v>
      </c>
      <c r="AE16" s="700"/>
      <c r="AF16" s="178" t="s">
        <v>397</v>
      </c>
      <c r="AG16" s="380">
        <v>890</v>
      </c>
      <c r="AH16" s="169"/>
      <c r="AI16" s="134" t="s">
        <v>398</v>
      </c>
      <c r="AJ16" s="134"/>
      <c r="AK16" s="134"/>
    </row>
    <row r="17" spans="1:37" ht="15.75" customHeight="1">
      <c r="A17" s="744"/>
      <c r="B17" s="745"/>
      <c r="C17" s="660">
        <v>57100</v>
      </c>
      <c r="D17" s="661"/>
      <c r="E17" s="329" t="s">
        <v>1680</v>
      </c>
      <c r="F17" s="394">
        <v>1290</v>
      </c>
      <c r="G17" s="465"/>
      <c r="H17" s="127"/>
      <c r="I17" s="167"/>
      <c r="J17" s="675"/>
      <c r="K17" s="676"/>
      <c r="L17" s="660">
        <v>41080</v>
      </c>
      <c r="M17" s="701"/>
      <c r="N17" s="128" t="s">
        <v>399</v>
      </c>
      <c r="O17" s="133">
        <v>2105</v>
      </c>
      <c r="P17" s="169"/>
      <c r="Q17" s="127" t="s">
        <v>400</v>
      </c>
      <c r="R17" s="134"/>
      <c r="S17" s="702" t="s">
        <v>344</v>
      </c>
      <c r="T17" s="679"/>
      <c r="U17" s="678" t="s">
        <v>4</v>
      </c>
      <c r="V17" s="679"/>
      <c r="W17" s="161" t="s">
        <v>115</v>
      </c>
      <c r="X17" s="164" t="s">
        <v>345</v>
      </c>
      <c r="Y17" s="165" t="s">
        <v>117</v>
      </c>
      <c r="AA17" s="167"/>
      <c r="AB17" s="675"/>
      <c r="AC17" s="676"/>
      <c r="AD17" s="682">
        <v>50330</v>
      </c>
      <c r="AE17" s="703"/>
      <c r="AF17" s="334" t="s">
        <v>401</v>
      </c>
      <c r="AG17" s="335">
        <v>220</v>
      </c>
      <c r="AH17" s="186"/>
      <c r="AI17" s="134" t="s">
        <v>402</v>
      </c>
      <c r="AJ17" s="134"/>
      <c r="AK17" s="134"/>
    </row>
    <row r="18" spans="1:37" ht="15.75" customHeight="1" thickBot="1">
      <c r="A18" s="746"/>
      <c r="B18" s="747"/>
      <c r="C18" s="671">
        <v>57110</v>
      </c>
      <c r="D18" s="672"/>
      <c r="E18" s="456" t="s">
        <v>1681</v>
      </c>
      <c r="F18" s="460">
        <v>730</v>
      </c>
      <c r="G18" s="466"/>
      <c r="H18" s="119"/>
      <c r="I18" s="167"/>
      <c r="J18" s="674" t="s">
        <v>404</v>
      </c>
      <c r="K18" s="655"/>
      <c r="L18" s="660">
        <v>41100</v>
      </c>
      <c r="M18" s="701"/>
      <c r="N18" s="128" t="s">
        <v>405</v>
      </c>
      <c r="O18" s="133">
        <v>1755</v>
      </c>
      <c r="P18" s="169"/>
      <c r="Q18" s="127" t="s">
        <v>406</v>
      </c>
      <c r="R18" s="134"/>
      <c r="S18" s="680" t="s">
        <v>407</v>
      </c>
      <c r="T18" s="681"/>
      <c r="U18" s="660">
        <v>50220</v>
      </c>
      <c r="V18" s="661"/>
      <c r="W18" s="324" t="s">
        <v>408</v>
      </c>
      <c r="X18" s="241">
        <v>650</v>
      </c>
      <c r="Y18" s="169"/>
      <c r="Z18" s="127" t="s">
        <v>409</v>
      </c>
      <c r="AA18" s="127"/>
      <c r="AB18" s="674" t="s">
        <v>410</v>
      </c>
      <c r="AC18" s="655"/>
      <c r="AD18" s="660">
        <v>50390</v>
      </c>
      <c r="AE18" s="689"/>
      <c r="AF18" s="128" t="s">
        <v>411</v>
      </c>
      <c r="AG18" s="133">
        <v>3225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1"/>
      <c r="D19" s="341"/>
      <c r="E19" s="342"/>
      <c r="F19" s="187"/>
      <c r="G19" s="142"/>
      <c r="H19" s="134"/>
      <c r="I19" s="167"/>
      <c r="J19" s="674"/>
      <c r="K19" s="655"/>
      <c r="L19" s="660">
        <v>41110</v>
      </c>
      <c r="M19" s="701"/>
      <c r="N19" s="128" t="s">
        <v>413</v>
      </c>
      <c r="O19" s="133">
        <v>1615</v>
      </c>
      <c r="P19" s="169"/>
      <c r="Q19" s="127" t="s">
        <v>414</v>
      </c>
      <c r="R19" s="134"/>
      <c r="S19" s="674"/>
      <c r="T19" s="655"/>
      <c r="U19" s="660">
        <v>50240</v>
      </c>
      <c r="V19" s="661"/>
      <c r="W19" s="128" t="s">
        <v>415</v>
      </c>
      <c r="X19" s="133">
        <v>555</v>
      </c>
      <c r="Y19" s="169"/>
      <c r="Z19" s="127" t="s">
        <v>416</v>
      </c>
      <c r="AA19" s="127"/>
      <c r="AB19" s="674"/>
      <c r="AC19" s="655"/>
      <c r="AD19" s="660">
        <v>50400</v>
      </c>
      <c r="AE19" s="689"/>
      <c r="AF19" s="128" t="s">
        <v>417</v>
      </c>
      <c r="AG19" s="133">
        <v>170</v>
      </c>
      <c r="AH19" s="169"/>
      <c r="AI19" s="134" t="s">
        <v>418</v>
      </c>
      <c r="AJ19" s="134"/>
      <c r="AK19" s="134"/>
    </row>
    <row r="20" spans="1:37" ht="15.75" customHeight="1" thickBot="1">
      <c r="A20" s="359" t="s">
        <v>403</v>
      </c>
      <c r="B20" s="359"/>
      <c r="C20" s="359"/>
      <c r="D20" s="359"/>
      <c r="E20" s="359"/>
      <c r="F20" s="119"/>
      <c r="G20" s="119"/>
      <c r="H20" s="127" t="s">
        <v>421</v>
      </c>
      <c r="I20" s="167"/>
      <c r="J20" s="687"/>
      <c r="K20" s="688"/>
      <c r="L20" s="690">
        <v>41120</v>
      </c>
      <c r="M20" s="724"/>
      <c r="N20" s="171" t="s">
        <v>422</v>
      </c>
      <c r="O20" s="172">
        <v>560</v>
      </c>
      <c r="P20" s="173"/>
      <c r="Q20" s="127" t="s">
        <v>423</v>
      </c>
      <c r="R20" s="134"/>
      <c r="S20" s="675"/>
      <c r="T20" s="676"/>
      <c r="U20" s="660">
        <v>50250</v>
      </c>
      <c r="V20" s="661"/>
      <c r="W20" s="128" t="s">
        <v>424</v>
      </c>
      <c r="X20" s="133">
        <v>250</v>
      </c>
      <c r="Y20" s="169"/>
      <c r="Z20" s="127" t="s">
        <v>425</v>
      </c>
      <c r="AA20" s="127"/>
      <c r="AB20" s="674"/>
      <c r="AC20" s="655"/>
      <c r="AD20" s="660">
        <v>50415</v>
      </c>
      <c r="AE20" s="689"/>
      <c r="AF20" s="128" t="s">
        <v>426</v>
      </c>
      <c r="AG20" s="133">
        <v>185</v>
      </c>
      <c r="AH20" s="168"/>
      <c r="AI20" s="134" t="s">
        <v>427</v>
      </c>
      <c r="AJ20" s="134"/>
      <c r="AK20" s="134"/>
    </row>
    <row r="21" spans="1:37" ht="15.75" customHeight="1" thickTop="1">
      <c r="A21" s="649" t="s">
        <v>344</v>
      </c>
      <c r="B21" s="650"/>
      <c r="C21" s="651" t="s">
        <v>4</v>
      </c>
      <c r="D21" s="650"/>
      <c r="E21" s="340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20" t="s">
        <v>430</v>
      </c>
      <c r="T21" s="721"/>
      <c r="U21" s="660">
        <v>50260</v>
      </c>
      <c r="V21" s="661"/>
      <c r="W21" s="128" t="s">
        <v>431</v>
      </c>
      <c r="X21" s="133">
        <v>610</v>
      </c>
      <c r="Y21" s="169"/>
      <c r="Z21" s="127" t="s">
        <v>432</v>
      </c>
      <c r="AA21" s="127"/>
      <c r="AB21" s="674"/>
      <c r="AC21" s="655"/>
      <c r="AD21" s="660">
        <v>50435</v>
      </c>
      <c r="AE21" s="689"/>
      <c r="AF21" s="128" t="s">
        <v>433</v>
      </c>
      <c r="AG21" s="133">
        <v>535</v>
      </c>
      <c r="AH21" s="169"/>
      <c r="AI21" s="134" t="s">
        <v>434</v>
      </c>
      <c r="AJ21" s="134"/>
      <c r="AK21" s="134"/>
    </row>
    <row r="22" spans="1:37" ht="15.75" customHeight="1">
      <c r="A22" s="652" t="s">
        <v>419</v>
      </c>
      <c r="B22" s="653"/>
      <c r="C22" s="658">
        <v>50010</v>
      </c>
      <c r="D22" s="659"/>
      <c r="E22" s="124" t="s">
        <v>420</v>
      </c>
      <c r="F22" s="241">
        <v>2220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22"/>
      <c r="T22" s="723"/>
      <c r="U22" s="660">
        <v>50270</v>
      </c>
      <c r="V22" s="661"/>
      <c r="W22" s="128" t="s">
        <v>438</v>
      </c>
      <c r="X22" s="133">
        <v>340</v>
      </c>
      <c r="Y22" s="169"/>
      <c r="Z22" s="127" t="s">
        <v>439</v>
      </c>
      <c r="AA22" s="127"/>
      <c r="AB22" s="675"/>
      <c r="AC22" s="676"/>
      <c r="AD22" s="684">
        <v>50440</v>
      </c>
      <c r="AE22" s="697"/>
      <c r="AF22" s="138" t="s">
        <v>440</v>
      </c>
      <c r="AG22" s="125">
        <v>390</v>
      </c>
      <c r="AH22" s="168"/>
      <c r="AI22" s="134" t="s">
        <v>441</v>
      </c>
      <c r="AJ22" s="134"/>
      <c r="AK22" s="134"/>
    </row>
    <row r="23" spans="1:37" ht="15.75" customHeight="1">
      <c r="A23" s="654"/>
      <c r="B23" s="655"/>
      <c r="C23" s="660">
        <v>50020</v>
      </c>
      <c r="D23" s="661"/>
      <c r="E23" s="128" t="s">
        <v>428</v>
      </c>
      <c r="F23" s="380">
        <v>2635</v>
      </c>
      <c r="G23" s="170"/>
      <c r="H23" s="127"/>
      <c r="I23" s="127"/>
      <c r="J23" s="702" t="s">
        <v>344</v>
      </c>
      <c r="K23" s="679"/>
      <c r="L23" s="678" t="s">
        <v>4</v>
      </c>
      <c r="M23" s="679"/>
      <c r="N23" s="161" t="s">
        <v>115</v>
      </c>
      <c r="O23" s="164" t="s">
        <v>345</v>
      </c>
      <c r="P23" s="165" t="s">
        <v>117</v>
      </c>
      <c r="Q23" s="134"/>
      <c r="R23" s="134"/>
      <c r="S23" s="674" t="s">
        <v>444</v>
      </c>
      <c r="T23" s="655"/>
      <c r="U23" s="660">
        <v>50280</v>
      </c>
      <c r="V23" s="661"/>
      <c r="W23" s="128" t="s">
        <v>445</v>
      </c>
      <c r="X23" s="133">
        <v>1050</v>
      </c>
      <c r="Y23" s="169"/>
      <c r="Z23" s="127" t="s">
        <v>446</v>
      </c>
      <c r="AA23" s="127"/>
      <c r="AB23" s="674" t="s">
        <v>447</v>
      </c>
      <c r="AC23" s="655"/>
      <c r="AD23" s="660">
        <v>50450</v>
      </c>
      <c r="AE23" s="689"/>
      <c r="AF23" s="128" t="s">
        <v>448</v>
      </c>
      <c r="AG23" s="133">
        <v>505</v>
      </c>
      <c r="AH23" s="169"/>
      <c r="AJ23" s="134"/>
      <c r="AK23" s="134"/>
    </row>
    <row r="24" spans="1:37" ht="15.75" customHeight="1">
      <c r="A24" s="654"/>
      <c r="B24" s="655"/>
      <c r="C24" s="660">
        <v>50030</v>
      </c>
      <c r="D24" s="661"/>
      <c r="E24" s="128" t="s">
        <v>435</v>
      </c>
      <c r="F24" s="380">
        <v>2515</v>
      </c>
      <c r="G24" s="170"/>
      <c r="H24" s="127" t="s">
        <v>450</v>
      </c>
      <c r="I24" s="127"/>
      <c r="J24" s="673" t="s">
        <v>451</v>
      </c>
      <c r="K24" s="653"/>
      <c r="L24" s="658">
        <v>13210</v>
      </c>
      <c r="M24" s="677"/>
      <c r="N24" s="324" t="s">
        <v>452</v>
      </c>
      <c r="O24" s="241">
        <v>265</v>
      </c>
      <c r="P24" s="168"/>
      <c r="Q24" s="134" t="s">
        <v>453</v>
      </c>
      <c r="R24" s="134"/>
      <c r="S24" s="674"/>
      <c r="T24" s="655"/>
      <c r="U24" s="682">
        <v>50290</v>
      </c>
      <c r="V24" s="683"/>
      <c r="W24" s="139" t="s">
        <v>454</v>
      </c>
      <c r="X24" s="335">
        <v>85</v>
      </c>
      <c r="Y24" s="186"/>
      <c r="Z24" s="127" t="s">
        <v>455</v>
      </c>
      <c r="AA24" s="127"/>
      <c r="AB24" s="675"/>
      <c r="AC24" s="676"/>
      <c r="AD24" s="660">
        <v>50460</v>
      </c>
      <c r="AE24" s="689"/>
      <c r="AF24" s="128" t="s">
        <v>456</v>
      </c>
      <c r="AG24" s="133">
        <v>2095</v>
      </c>
      <c r="AH24" s="169"/>
      <c r="AJ24" s="134"/>
      <c r="AK24" s="134"/>
    </row>
    <row r="25" spans="1:37" ht="15.75" customHeight="1">
      <c r="A25" s="654"/>
      <c r="B25" s="655"/>
      <c r="C25" s="667">
        <v>50040</v>
      </c>
      <c r="D25" s="668"/>
      <c r="E25" s="309" t="s">
        <v>442</v>
      </c>
      <c r="F25" s="662" t="s">
        <v>443</v>
      </c>
      <c r="G25" s="663"/>
      <c r="H25" s="127" t="s">
        <v>458</v>
      </c>
      <c r="I25" s="127"/>
      <c r="J25" s="674"/>
      <c r="K25" s="655"/>
      <c r="L25" s="660">
        <v>13220</v>
      </c>
      <c r="M25" s="666"/>
      <c r="N25" s="128" t="s">
        <v>459</v>
      </c>
      <c r="O25" s="133">
        <v>340</v>
      </c>
      <c r="P25" s="169"/>
      <c r="Q25" s="134" t="s">
        <v>460</v>
      </c>
      <c r="R25" s="134"/>
      <c r="S25" s="674"/>
      <c r="T25" s="655"/>
      <c r="U25" s="660">
        <v>50300</v>
      </c>
      <c r="V25" s="661"/>
      <c r="W25" s="178" t="s">
        <v>461</v>
      </c>
      <c r="X25" s="133">
        <v>495</v>
      </c>
      <c r="Y25" s="169"/>
      <c r="Z25" s="127" t="s">
        <v>462</v>
      </c>
      <c r="AA25" s="127"/>
      <c r="AB25" s="675" t="s">
        <v>463</v>
      </c>
      <c r="AC25" s="676"/>
      <c r="AD25" s="660">
        <v>50470</v>
      </c>
      <c r="AE25" s="689"/>
      <c r="AF25" s="128" t="s">
        <v>464</v>
      </c>
      <c r="AG25" s="133">
        <v>1080</v>
      </c>
      <c r="AH25" s="169"/>
      <c r="AJ25" s="134"/>
      <c r="AK25" s="134"/>
    </row>
    <row r="26" spans="1:37" ht="15.75" customHeight="1">
      <c r="A26" s="654"/>
      <c r="B26" s="655"/>
      <c r="C26" s="660">
        <v>50050</v>
      </c>
      <c r="D26" s="661"/>
      <c r="E26" s="178" t="s">
        <v>449</v>
      </c>
      <c r="F26" s="380">
        <v>3220</v>
      </c>
      <c r="G26" s="170"/>
      <c r="H26" s="127" t="s">
        <v>466</v>
      </c>
      <c r="I26" s="127"/>
      <c r="J26" s="674"/>
      <c r="K26" s="655"/>
      <c r="L26" s="660">
        <v>13230</v>
      </c>
      <c r="M26" s="666"/>
      <c r="N26" s="128" t="s">
        <v>467</v>
      </c>
      <c r="O26" s="133">
        <v>4285</v>
      </c>
      <c r="P26" s="169"/>
      <c r="Q26" s="134" t="s">
        <v>468</v>
      </c>
      <c r="R26" s="134"/>
      <c r="S26" s="687"/>
      <c r="T26" s="688"/>
      <c r="U26" s="690">
        <v>50310</v>
      </c>
      <c r="V26" s="706"/>
      <c r="W26" s="184" t="s">
        <v>469</v>
      </c>
      <c r="X26" s="172">
        <v>60</v>
      </c>
      <c r="Y26" s="173"/>
      <c r="Z26" s="127" t="s">
        <v>470</v>
      </c>
      <c r="AA26" s="127"/>
      <c r="AB26" s="674" t="s">
        <v>471</v>
      </c>
      <c r="AC26" s="655"/>
      <c r="AD26" s="660">
        <v>50490</v>
      </c>
      <c r="AE26" s="689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654"/>
      <c r="B27" s="655"/>
      <c r="C27" s="660">
        <v>50060</v>
      </c>
      <c r="D27" s="661"/>
      <c r="E27" s="128" t="s">
        <v>457</v>
      </c>
      <c r="F27" s="133">
        <v>2540</v>
      </c>
      <c r="G27" s="170"/>
      <c r="H27" s="127"/>
      <c r="I27" s="127"/>
      <c r="J27" s="674"/>
      <c r="K27" s="655"/>
      <c r="L27" s="660">
        <v>13240</v>
      </c>
      <c r="M27" s="666"/>
      <c r="N27" s="128" t="s">
        <v>473</v>
      </c>
      <c r="O27" s="133">
        <v>390</v>
      </c>
      <c r="P27" s="169"/>
      <c r="Q27" s="134" t="s">
        <v>474</v>
      </c>
      <c r="R27" s="134"/>
      <c r="S27" s="345"/>
      <c r="T27" s="345"/>
      <c r="U27" s="710"/>
      <c r="V27" s="710"/>
      <c r="W27" s="336"/>
      <c r="X27" s="337"/>
      <c r="Y27" s="385"/>
      <c r="Z27" s="134" t="s">
        <v>475</v>
      </c>
      <c r="AA27" s="127"/>
      <c r="AB27" s="674"/>
      <c r="AC27" s="655"/>
      <c r="AD27" s="660">
        <v>50491</v>
      </c>
      <c r="AE27" s="689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656"/>
      <c r="B28" s="657"/>
      <c r="C28" s="664">
        <v>50070</v>
      </c>
      <c r="D28" s="665"/>
      <c r="E28" s="330" t="s">
        <v>465</v>
      </c>
      <c r="F28" s="402">
        <v>2405</v>
      </c>
      <c r="G28" s="199"/>
      <c r="H28" s="127"/>
      <c r="I28" s="167"/>
      <c r="J28" s="674"/>
      <c r="K28" s="655"/>
      <c r="L28" s="660">
        <v>13250</v>
      </c>
      <c r="M28" s="666"/>
      <c r="N28" s="128" t="s">
        <v>477</v>
      </c>
      <c r="O28" s="133">
        <v>290</v>
      </c>
      <c r="P28" s="169"/>
      <c r="Q28" s="134" t="s">
        <v>478</v>
      </c>
      <c r="R28" s="134"/>
      <c r="S28" s="345"/>
      <c r="T28" s="345"/>
      <c r="U28" s="711"/>
      <c r="V28" s="711"/>
      <c r="W28" s="338"/>
      <c r="X28" s="339"/>
      <c r="Y28" s="385"/>
      <c r="Z28" s="134" t="s">
        <v>479</v>
      </c>
      <c r="AA28" s="167"/>
      <c r="AB28" s="674"/>
      <c r="AC28" s="655"/>
      <c r="AD28" s="660">
        <v>50500</v>
      </c>
      <c r="AE28" s="689"/>
      <c r="AF28" s="198" t="s">
        <v>480</v>
      </c>
      <c r="AG28" s="133">
        <v>130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75"/>
      <c r="K29" s="676"/>
      <c r="L29" s="660">
        <v>15100</v>
      </c>
      <c r="M29" s="666"/>
      <c r="N29" s="128" t="s">
        <v>481</v>
      </c>
      <c r="O29" s="133">
        <v>180</v>
      </c>
      <c r="P29" s="169"/>
      <c r="Q29" s="134" t="s">
        <v>482</v>
      </c>
      <c r="R29" s="134"/>
      <c r="S29" s="345"/>
      <c r="T29" s="345"/>
      <c r="U29" s="711"/>
      <c r="V29" s="711"/>
      <c r="W29" s="338"/>
      <c r="X29" s="339"/>
      <c r="Y29" s="385"/>
      <c r="Z29" s="134" t="s">
        <v>483</v>
      </c>
      <c r="AB29" s="687"/>
      <c r="AC29" s="688"/>
      <c r="AD29" s="690">
        <v>50510</v>
      </c>
      <c r="AE29" s="691"/>
      <c r="AF29" s="211" t="s">
        <v>484</v>
      </c>
      <c r="AG29" s="172">
        <v>150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74" t="s">
        <v>485</v>
      </c>
      <c r="K30" s="655"/>
      <c r="L30" s="660">
        <v>15010</v>
      </c>
      <c r="M30" s="666"/>
      <c r="N30" s="128" t="s">
        <v>486</v>
      </c>
      <c r="O30" s="133">
        <v>1215</v>
      </c>
      <c r="P30" s="169"/>
      <c r="Q30" s="134" t="s">
        <v>487</v>
      </c>
      <c r="R30" s="134"/>
      <c r="S30" s="345"/>
      <c r="T30" s="345"/>
      <c r="U30" s="711"/>
      <c r="V30" s="711"/>
      <c r="W30" s="725"/>
      <c r="X30" s="715"/>
      <c r="Y30" s="717"/>
      <c r="Z30" s="718"/>
      <c r="AJ30" s="134"/>
      <c r="AK30" s="134"/>
    </row>
    <row r="31" spans="1:37" ht="15.75" customHeight="1">
      <c r="I31" s="167"/>
      <c r="J31" s="674"/>
      <c r="K31" s="655"/>
      <c r="L31" s="660">
        <v>15020</v>
      </c>
      <c r="M31" s="666"/>
      <c r="N31" s="128" t="s">
        <v>488</v>
      </c>
      <c r="O31" s="133">
        <v>240</v>
      </c>
      <c r="P31" s="169"/>
      <c r="Q31" s="134" t="s">
        <v>489</v>
      </c>
      <c r="R31" s="134"/>
      <c r="S31" s="719"/>
      <c r="T31" s="719"/>
      <c r="U31" s="711"/>
      <c r="V31" s="711"/>
      <c r="W31" s="725"/>
      <c r="X31" s="716"/>
      <c r="Y31" s="716"/>
      <c r="Z31" s="718"/>
      <c r="AJ31" s="134"/>
      <c r="AK31" s="134"/>
    </row>
    <row r="32" spans="1:37" ht="15.75" customHeight="1">
      <c r="I32" s="167"/>
      <c r="J32" s="675"/>
      <c r="K32" s="676"/>
      <c r="L32" s="660">
        <v>15060</v>
      </c>
      <c r="M32" s="666"/>
      <c r="N32" s="128" t="s">
        <v>490</v>
      </c>
      <c r="O32" s="133">
        <v>230</v>
      </c>
      <c r="P32" s="169"/>
      <c r="Q32" s="134" t="s">
        <v>491</v>
      </c>
      <c r="R32" s="134"/>
      <c r="S32" s="719"/>
      <c r="T32" s="719"/>
      <c r="U32" s="711"/>
      <c r="V32" s="714"/>
      <c r="W32" s="338"/>
      <c r="X32" s="339"/>
      <c r="Y32" s="385"/>
      <c r="Z32" s="134" t="s">
        <v>492</v>
      </c>
      <c r="AJ32" s="134"/>
      <c r="AK32" s="134"/>
    </row>
    <row r="33" spans="1:38" ht="15.75" customHeight="1">
      <c r="I33" s="167"/>
      <c r="J33" s="674" t="s">
        <v>493</v>
      </c>
      <c r="K33" s="655"/>
      <c r="L33" s="660">
        <v>15030</v>
      </c>
      <c r="M33" s="666"/>
      <c r="N33" s="138" t="s">
        <v>494</v>
      </c>
      <c r="O33" s="125">
        <v>550</v>
      </c>
      <c r="P33" s="168"/>
      <c r="Q33" s="134" t="s">
        <v>495</v>
      </c>
      <c r="R33" s="134"/>
      <c r="S33" s="719"/>
      <c r="T33" s="719"/>
      <c r="U33" s="711"/>
      <c r="V33" s="714"/>
      <c r="W33" s="338"/>
      <c r="X33" s="339"/>
      <c r="Y33" s="385"/>
      <c r="Z33" s="134" t="s">
        <v>496</v>
      </c>
      <c r="AI33" s="134"/>
      <c r="AJ33" s="134"/>
      <c r="AK33" s="134"/>
    </row>
    <row r="34" spans="1:38" ht="15.75" customHeight="1">
      <c r="I34" s="167"/>
      <c r="J34" s="674"/>
      <c r="K34" s="655"/>
      <c r="L34" s="660">
        <v>15040</v>
      </c>
      <c r="M34" s="666"/>
      <c r="N34" s="198" t="s">
        <v>497</v>
      </c>
      <c r="O34" s="133">
        <v>155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75"/>
      <c r="K35" s="676"/>
      <c r="L35" s="708">
        <v>15050</v>
      </c>
      <c r="M35" s="709"/>
      <c r="N35" s="360" t="s">
        <v>499</v>
      </c>
      <c r="O35" s="712" t="s">
        <v>1781</v>
      </c>
      <c r="P35" s="713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74" t="s">
        <v>501</v>
      </c>
      <c r="K36" s="655"/>
      <c r="L36" s="660">
        <v>15070</v>
      </c>
      <c r="M36" s="666"/>
      <c r="N36" s="138" t="s">
        <v>502</v>
      </c>
      <c r="O36" s="125">
        <v>325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87"/>
      <c r="K37" s="688"/>
      <c r="L37" s="690">
        <v>15080</v>
      </c>
      <c r="M37" s="707"/>
      <c r="N37" s="171" t="s">
        <v>504</v>
      </c>
      <c r="O37" s="172">
        <v>135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1" t="s">
        <v>1682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57"/>
      <c r="D41" s="349"/>
      <c r="E41" s="144" t="s">
        <v>327</v>
      </c>
      <c r="F41" s="358"/>
      <c r="G41" s="358"/>
      <c r="H41" s="358"/>
      <c r="I41" s="358"/>
      <c r="J41" s="358"/>
      <c r="K41" s="358"/>
      <c r="L41" s="358"/>
      <c r="M41" s="358"/>
      <c r="N41" s="358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6"/>
      <c r="C42" s="134"/>
      <c r="E42" s="144"/>
      <c r="F42" s="358"/>
      <c r="G42" s="358"/>
      <c r="H42" s="358"/>
      <c r="I42" s="358"/>
      <c r="J42" s="358"/>
      <c r="K42" s="358"/>
      <c r="L42" s="358"/>
      <c r="M42" s="358"/>
      <c r="N42" s="358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8" t="s">
        <v>506</v>
      </c>
      <c r="AG43" s="409"/>
      <c r="AH43" s="147">
        <f>SUM(F11:F18,F22:F28)</f>
        <v>35480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0" t="s">
        <v>507</v>
      </c>
      <c r="AG44" s="411"/>
      <c r="AH44" s="361">
        <f>SUM(O11,O13:O20,O24:O37,X11:X14,X18:X26,AG11:AG29)</f>
        <v>43165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78645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r7Lf0pQjw3ZpqLtoxNnfqxfz3aoVkeMqdG9x8wSf2zD6PVtk6sJ4cNh49de9FJgSy0ZdiJgRAZlmrvv5n1VmjA==" saltValue="68orvUwxFVXsGib8YeBigQ==" spinCount="100000" sheet="1" scenarios="1" formatCells="0" autoFilter="0"/>
  <protectedRanges>
    <protectedRange sqref="P38" name="範囲1_1_1"/>
  </protectedRanges>
  <mergeCells count="160"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L14:M14"/>
    <mergeCell ref="U14:V14"/>
    <mergeCell ref="L15:M15"/>
    <mergeCell ref="L16:M16"/>
    <mergeCell ref="J18:K20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X30:X31"/>
    <mergeCell ref="Y30:Y31"/>
    <mergeCell ref="Z30:Z31"/>
    <mergeCell ref="S31:T31"/>
    <mergeCell ref="S18:T20"/>
    <mergeCell ref="U18:V18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W30:W31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D12:AE12"/>
    <mergeCell ref="AD19:AE19"/>
    <mergeCell ref="AB25:AC25"/>
    <mergeCell ref="L13:M13"/>
    <mergeCell ref="U13:V13"/>
    <mergeCell ref="AD13:AE13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3</v>
      </c>
      <c r="B2" s="630"/>
      <c r="C2" s="631" t="s">
        <v>508</v>
      </c>
      <c r="D2" s="632"/>
      <c r="E2" s="632"/>
      <c r="F2" s="632"/>
      <c r="G2" s="632"/>
      <c r="H2" s="153"/>
      <c r="I2" s="97"/>
      <c r="J2" s="803">
        <v>45658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726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SUM(G11:H21)</f>
        <v>0</v>
      </c>
      <c r="M7" s="799"/>
      <c r="N7" s="799"/>
      <c r="O7" s="798">
        <f>SUM(P11:P22,Y11:Y28,AH11:AH27)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741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89" t="s">
        <v>513</v>
      </c>
      <c r="B11" s="743"/>
      <c r="C11" s="658">
        <v>52010</v>
      </c>
      <c r="D11" s="793"/>
      <c r="E11" s="333" t="s">
        <v>514</v>
      </c>
      <c r="F11" s="241">
        <v>1570</v>
      </c>
      <c r="G11" s="166"/>
      <c r="H11" s="196" t="s">
        <v>515</v>
      </c>
      <c r="I11" s="134"/>
      <c r="J11" s="673" t="s">
        <v>516</v>
      </c>
      <c r="K11" s="653"/>
      <c r="L11" s="658">
        <v>51010</v>
      </c>
      <c r="M11" s="659"/>
      <c r="N11" s="324" t="s">
        <v>517</v>
      </c>
      <c r="O11" s="241">
        <v>3410</v>
      </c>
      <c r="P11" s="168"/>
      <c r="Q11" s="134" t="s">
        <v>518</v>
      </c>
      <c r="R11" s="134"/>
      <c r="S11" s="673" t="s">
        <v>519</v>
      </c>
      <c r="T11" s="653"/>
      <c r="U11" s="658">
        <v>12010</v>
      </c>
      <c r="V11" s="659"/>
      <c r="W11" s="124" t="s">
        <v>520</v>
      </c>
      <c r="X11" s="494">
        <v>205</v>
      </c>
      <c r="Y11" s="168"/>
      <c r="Z11" s="134" t="s">
        <v>521</v>
      </c>
      <c r="AA11" s="134"/>
      <c r="AB11" s="680" t="s">
        <v>522</v>
      </c>
      <c r="AC11" s="681"/>
      <c r="AD11" s="660">
        <v>15140</v>
      </c>
      <c r="AE11" s="661"/>
      <c r="AF11" s="128" t="s">
        <v>523</v>
      </c>
      <c r="AG11" s="494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90"/>
      <c r="B12" s="745"/>
      <c r="C12" s="660">
        <v>52020</v>
      </c>
      <c r="D12" s="775"/>
      <c r="E12" s="178" t="s">
        <v>525</v>
      </c>
      <c r="F12" s="264">
        <v>3455</v>
      </c>
      <c r="G12" s="170"/>
      <c r="H12" s="196" t="s">
        <v>526</v>
      </c>
      <c r="I12" s="134"/>
      <c r="J12" s="767" t="s">
        <v>527</v>
      </c>
      <c r="K12" s="768"/>
      <c r="L12" s="660">
        <v>51030</v>
      </c>
      <c r="M12" s="700"/>
      <c r="N12" s="128" t="s">
        <v>528</v>
      </c>
      <c r="O12" s="197">
        <v>505</v>
      </c>
      <c r="P12" s="169"/>
      <c r="Q12" s="134" t="s">
        <v>529</v>
      </c>
      <c r="R12" s="134"/>
      <c r="S12" s="674"/>
      <c r="T12" s="655"/>
      <c r="U12" s="660">
        <v>12020</v>
      </c>
      <c r="V12" s="661"/>
      <c r="W12" s="128" t="s">
        <v>530</v>
      </c>
      <c r="X12" s="197">
        <v>665</v>
      </c>
      <c r="Y12" s="169"/>
      <c r="Z12" s="134" t="s">
        <v>531</v>
      </c>
      <c r="AA12" s="134"/>
      <c r="AB12" s="674"/>
      <c r="AC12" s="655"/>
      <c r="AD12" s="660">
        <v>15150</v>
      </c>
      <c r="AE12" s="661"/>
      <c r="AF12" s="128" t="s">
        <v>532</v>
      </c>
      <c r="AG12" s="197">
        <v>475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90"/>
      <c r="B13" s="745"/>
      <c r="C13" s="660">
        <v>52030</v>
      </c>
      <c r="D13" s="775"/>
      <c r="E13" s="178" t="s">
        <v>534</v>
      </c>
      <c r="F13" s="264">
        <v>1630</v>
      </c>
      <c r="G13" s="170"/>
      <c r="H13" s="196" t="s">
        <v>535</v>
      </c>
      <c r="I13" s="134"/>
      <c r="J13" s="674"/>
      <c r="K13" s="655"/>
      <c r="L13" s="660">
        <v>11031</v>
      </c>
      <c r="M13" s="700"/>
      <c r="N13" s="198" t="s">
        <v>536</v>
      </c>
      <c r="O13" s="197">
        <v>25</v>
      </c>
      <c r="P13" s="169"/>
      <c r="Q13" s="134" t="s">
        <v>537</v>
      </c>
      <c r="R13" s="134"/>
      <c r="S13" s="767" t="s">
        <v>538</v>
      </c>
      <c r="T13" s="768"/>
      <c r="U13" s="660">
        <v>12040</v>
      </c>
      <c r="V13" s="778"/>
      <c r="W13" s="128" t="s">
        <v>539</v>
      </c>
      <c r="X13" s="197">
        <v>2970</v>
      </c>
      <c r="Y13" s="169"/>
      <c r="Z13" s="134" t="s">
        <v>540</v>
      </c>
      <c r="AA13" s="134"/>
      <c r="AB13" s="674"/>
      <c r="AC13" s="655"/>
      <c r="AD13" s="660">
        <v>15550</v>
      </c>
      <c r="AE13" s="661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90"/>
      <c r="B14" s="745"/>
      <c r="C14" s="660">
        <v>52040</v>
      </c>
      <c r="D14" s="775"/>
      <c r="E14" s="178" t="s">
        <v>543</v>
      </c>
      <c r="F14" s="264">
        <v>2340</v>
      </c>
      <c r="G14" s="170"/>
      <c r="H14" s="196" t="s">
        <v>544</v>
      </c>
      <c r="I14" s="134"/>
      <c r="J14" s="674"/>
      <c r="K14" s="655"/>
      <c r="L14" s="660">
        <v>11032</v>
      </c>
      <c r="M14" s="700"/>
      <c r="N14" s="128" t="s">
        <v>545</v>
      </c>
      <c r="O14" s="197">
        <v>50</v>
      </c>
      <c r="P14" s="169"/>
      <c r="Q14" s="134" t="s">
        <v>546</v>
      </c>
      <c r="R14" s="134"/>
      <c r="S14" s="674"/>
      <c r="T14" s="655"/>
      <c r="U14" s="667">
        <v>12050</v>
      </c>
      <c r="V14" s="788"/>
      <c r="W14" s="185" t="s">
        <v>547</v>
      </c>
      <c r="X14" s="794" t="s">
        <v>548</v>
      </c>
      <c r="Y14" s="795"/>
      <c r="Z14" s="134"/>
      <c r="AA14" s="134"/>
      <c r="AB14" s="767" t="s">
        <v>549</v>
      </c>
      <c r="AC14" s="768"/>
      <c r="AD14" s="660">
        <v>15160</v>
      </c>
      <c r="AE14" s="661"/>
      <c r="AF14" s="128" t="s">
        <v>550</v>
      </c>
      <c r="AG14" s="197">
        <v>455</v>
      </c>
      <c r="AH14" s="169"/>
      <c r="AI14" s="134" t="s">
        <v>551</v>
      </c>
      <c r="AJ14" s="134"/>
      <c r="AK14" s="119"/>
    </row>
    <row r="15" spans="1:38" ht="15.75" customHeight="1">
      <c r="A15" s="790"/>
      <c r="B15" s="745"/>
      <c r="C15" s="667">
        <v>52050</v>
      </c>
      <c r="D15" s="670"/>
      <c r="E15" s="242" t="s">
        <v>552</v>
      </c>
      <c r="F15" s="784" t="s">
        <v>553</v>
      </c>
      <c r="G15" s="785"/>
      <c r="H15" s="196"/>
      <c r="I15" s="134"/>
      <c r="J15" s="675"/>
      <c r="K15" s="676"/>
      <c r="L15" s="660">
        <v>11040</v>
      </c>
      <c r="M15" s="700"/>
      <c r="N15" s="128" t="s">
        <v>554</v>
      </c>
      <c r="O15" s="197">
        <v>140</v>
      </c>
      <c r="P15" s="169"/>
      <c r="Q15" s="134" t="s">
        <v>555</v>
      </c>
      <c r="R15" s="134"/>
      <c r="S15" s="767" t="s">
        <v>556</v>
      </c>
      <c r="T15" s="768"/>
      <c r="U15" s="667">
        <v>12060</v>
      </c>
      <c r="V15" s="788"/>
      <c r="W15" s="136" t="s">
        <v>557</v>
      </c>
      <c r="X15" s="763" t="s">
        <v>548</v>
      </c>
      <c r="Y15" s="764"/>
      <c r="Z15" s="134" t="s">
        <v>558</v>
      </c>
      <c r="AA15" s="134"/>
      <c r="AB15" s="674"/>
      <c r="AC15" s="655"/>
      <c r="AD15" s="660">
        <v>15551</v>
      </c>
      <c r="AE15" s="661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90"/>
      <c r="B16" s="745"/>
      <c r="C16" s="660">
        <v>52060</v>
      </c>
      <c r="D16" s="775"/>
      <c r="E16" s="178" t="s">
        <v>561</v>
      </c>
      <c r="F16" s="264">
        <v>2700</v>
      </c>
      <c r="G16" s="170"/>
      <c r="H16" s="196" t="s">
        <v>562</v>
      </c>
      <c r="I16" s="134"/>
      <c r="J16" s="767" t="s">
        <v>563</v>
      </c>
      <c r="K16" s="768"/>
      <c r="L16" s="660">
        <v>11041</v>
      </c>
      <c r="M16" s="700"/>
      <c r="N16" s="198" t="s">
        <v>564</v>
      </c>
      <c r="O16" s="197">
        <v>55</v>
      </c>
      <c r="P16" s="169"/>
      <c r="Q16" s="134" t="s">
        <v>565</v>
      </c>
      <c r="R16" s="134"/>
      <c r="S16" s="786"/>
      <c r="T16" s="787"/>
      <c r="U16" s="660">
        <v>12061</v>
      </c>
      <c r="V16" s="778"/>
      <c r="W16" s="198" t="s">
        <v>566</v>
      </c>
      <c r="X16" s="197">
        <v>85</v>
      </c>
      <c r="Y16" s="169"/>
      <c r="Z16" s="134" t="s">
        <v>567</v>
      </c>
      <c r="AA16" s="134"/>
      <c r="AB16" s="674"/>
      <c r="AC16" s="655"/>
      <c r="AD16" s="660">
        <v>15552</v>
      </c>
      <c r="AE16" s="661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90"/>
      <c r="B17" s="745"/>
      <c r="C17" s="660">
        <v>52070</v>
      </c>
      <c r="D17" s="775"/>
      <c r="E17" s="178" t="s">
        <v>570</v>
      </c>
      <c r="F17" s="264">
        <v>3320</v>
      </c>
      <c r="G17" s="170"/>
      <c r="H17" s="196" t="s">
        <v>571</v>
      </c>
      <c r="I17" s="134"/>
      <c r="J17" s="674"/>
      <c r="K17" s="655"/>
      <c r="L17" s="660">
        <v>11050</v>
      </c>
      <c r="M17" s="700"/>
      <c r="N17" s="128" t="s">
        <v>572</v>
      </c>
      <c r="O17" s="197">
        <v>145</v>
      </c>
      <c r="P17" s="169"/>
      <c r="Q17" s="134" t="s">
        <v>573</v>
      </c>
      <c r="R17" s="134"/>
      <c r="S17" s="675" t="s">
        <v>574</v>
      </c>
      <c r="T17" s="676"/>
      <c r="U17" s="660">
        <v>12070</v>
      </c>
      <c r="V17" s="778"/>
      <c r="W17" s="128" t="s">
        <v>575</v>
      </c>
      <c r="X17" s="197">
        <v>175</v>
      </c>
      <c r="Y17" s="169"/>
      <c r="Z17" s="134" t="s">
        <v>576</v>
      </c>
      <c r="AA17" s="134"/>
      <c r="AB17" s="674"/>
      <c r="AC17" s="655"/>
      <c r="AD17" s="667">
        <v>15553</v>
      </c>
      <c r="AE17" s="668"/>
      <c r="AF17" s="185" t="s">
        <v>577</v>
      </c>
      <c r="AG17" s="763" t="s">
        <v>1709</v>
      </c>
      <c r="AH17" s="764"/>
      <c r="AI17" s="134" t="s">
        <v>578</v>
      </c>
      <c r="AJ17" s="134"/>
      <c r="AK17" s="119"/>
    </row>
    <row r="18" spans="1:40" ht="15.75" customHeight="1">
      <c r="A18" s="790"/>
      <c r="B18" s="745"/>
      <c r="C18" s="660">
        <v>52080</v>
      </c>
      <c r="D18" s="775"/>
      <c r="E18" s="178" t="s">
        <v>579</v>
      </c>
      <c r="F18" s="264">
        <v>5470</v>
      </c>
      <c r="G18" s="170"/>
      <c r="H18" s="196" t="s">
        <v>580</v>
      </c>
      <c r="I18" s="134"/>
      <c r="J18" s="767" t="s">
        <v>581</v>
      </c>
      <c r="K18" s="768"/>
      <c r="L18" s="660">
        <v>11060</v>
      </c>
      <c r="M18" s="700"/>
      <c r="N18" s="128" t="s">
        <v>582</v>
      </c>
      <c r="O18" s="197">
        <v>600</v>
      </c>
      <c r="P18" s="169"/>
      <c r="Q18" s="134" t="s">
        <v>583</v>
      </c>
      <c r="R18" s="134"/>
      <c r="S18" s="767" t="s">
        <v>584</v>
      </c>
      <c r="T18" s="768"/>
      <c r="U18" s="660">
        <v>12080</v>
      </c>
      <c r="V18" s="778"/>
      <c r="W18" s="128" t="s">
        <v>585</v>
      </c>
      <c r="X18" s="197">
        <v>2495</v>
      </c>
      <c r="Y18" s="169"/>
      <c r="Z18" s="134" t="s">
        <v>586</v>
      </c>
      <c r="AA18" s="134"/>
      <c r="AB18" s="674"/>
      <c r="AC18" s="655"/>
      <c r="AD18" s="660">
        <v>15554</v>
      </c>
      <c r="AE18" s="661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90"/>
      <c r="B19" s="745"/>
      <c r="C19" s="667">
        <v>52100</v>
      </c>
      <c r="D19" s="670"/>
      <c r="E19" s="242" t="s">
        <v>589</v>
      </c>
      <c r="F19" s="779" t="s">
        <v>590</v>
      </c>
      <c r="G19" s="780"/>
      <c r="H19" s="196"/>
      <c r="I19" s="134"/>
      <c r="J19" s="767" t="s">
        <v>591</v>
      </c>
      <c r="K19" s="782"/>
      <c r="L19" s="775">
        <v>11065</v>
      </c>
      <c r="M19" s="700"/>
      <c r="N19" s="128" t="s">
        <v>592</v>
      </c>
      <c r="O19" s="197">
        <v>260</v>
      </c>
      <c r="P19" s="169"/>
      <c r="Q19" s="134" t="s">
        <v>593</v>
      </c>
      <c r="R19" s="134"/>
      <c r="S19" s="767" t="s">
        <v>594</v>
      </c>
      <c r="T19" s="768"/>
      <c r="U19" s="660">
        <v>12090</v>
      </c>
      <c r="V19" s="778"/>
      <c r="W19" s="128" t="s">
        <v>595</v>
      </c>
      <c r="X19" s="197">
        <v>730</v>
      </c>
      <c r="Y19" s="169"/>
      <c r="Z19" s="134" t="s">
        <v>596</v>
      </c>
      <c r="AA19" s="134"/>
      <c r="AB19" s="674"/>
      <c r="AC19" s="655"/>
      <c r="AD19" s="660">
        <v>15555</v>
      </c>
      <c r="AE19" s="661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90"/>
      <c r="B20" s="745"/>
      <c r="C20" s="667">
        <v>52110</v>
      </c>
      <c r="D20" s="670"/>
      <c r="E20" s="366" t="s">
        <v>599</v>
      </c>
      <c r="F20" s="779" t="s">
        <v>600</v>
      </c>
      <c r="G20" s="780"/>
      <c r="H20" s="196" t="s">
        <v>601</v>
      </c>
      <c r="I20" s="134"/>
      <c r="J20" s="674"/>
      <c r="K20" s="773"/>
      <c r="L20" s="775">
        <v>11070</v>
      </c>
      <c r="M20" s="700"/>
      <c r="N20" s="198" t="s">
        <v>602</v>
      </c>
      <c r="O20" s="197">
        <v>40</v>
      </c>
      <c r="P20" s="169"/>
      <c r="Q20" s="134" t="s">
        <v>603</v>
      </c>
      <c r="R20" s="134"/>
      <c r="S20" s="781" t="s">
        <v>604</v>
      </c>
      <c r="T20" s="770"/>
      <c r="U20" s="660">
        <v>12100</v>
      </c>
      <c r="V20" s="701"/>
      <c r="W20" s="128" t="s">
        <v>605</v>
      </c>
      <c r="X20" s="197">
        <v>540</v>
      </c>
      <c r="Y20" s="169"/>
      <c r="Z20" s="134" t="s">
        <v>606</v>
      </c>
      <c r="AA20" s="134"/>
      <c r="AB20" s="674"/>
      <c r="AC20" s="655"/>
      <c r="AD20" s="660">
        <v>15556</v>
      </c>
      <c r="AE20" s="661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91"/>
      <c r="B21" s="792"/>
      <c r="C21" s="664">
        <v>52120</v>
      </c>
      <c r="D21" s="783"/>
      <c r="E21" s="403" t="s">
        <v>609</v>
      </c>
      <c r="F21" s="402">
        <v>415</v>
      </c>
      <c r="G21" s="199"/>
      <c r="H21" s="196" t="s">
        <v>610</v>
      </c>
      <c r="I21" s="134"/>
      <c r="J21" s="674"/>
      <c r="K21" s="773"/>
      <c r="L21" s="775">
        <v>11080</v>
      </c>
      <c r="M21" s="700"/>
      <c r="N21" s="128" t="s">
        <v>611</v>
      </c>
      <c r="O21" s="197">
        <v>75</v>
      </c>
      <c r="P21" s="169"/>
      <c r="Q21" s="134" t="s">
        <v>612</v>
      </c>
      <c r="R21" s="134"/>
      <c r="S21" s="767" t="s">
        <v>613</v>
      </c>
      <c r="T21" s="768"/>
      <c r="U21" s="660">
        <v>12110</v>
      </c>
      <c r="V21" s="701"/>
      <c r="W21" s="128" t="s">
        <v>614</v>
      </c>
      <c r="X21" s="197">
        <v>400</v>
      </c>
      <c r="Y21" s="169"/>
      <c r="Z21" s="134" t="s">
        <v>615</v>
      </c>
      <c r="AA21" s="134"/>
      <c r="AB21" s="674"/>
      <c r="AC21" s="655"/>
      <c r="AD21" s="660">
        <v>15557</v>
      </c>
      <c r="AE21" s="661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87"/>
      <c r="K22" s="774"/>
      <c r="L22" s="765">
        <v>11090</v>
      </c>
      <c r="M22" s="766"/>
      <c r="N22" s="171" t="s">
        <v>618</v>
      </c>
      <c r="O22" s="203">
        <v>70</v>
      </c>
      <c r="P22" s="173"/>
      <c r="Q22" s="134" t="s">
        <v>619</v>
      </c>
      <c r="R22" s="134"/>
      <c r="S22" s="674"/>
      <c r="T22" s="655"/>
      <c r="U22" s="660">
        <v>12120</v>
      </c>
      <c r="V22" s="701"/>
      <c r="W22" s="128" t="s">
        <v>620</v>
      </c>
      <c r="X22" s="197">
        <v>45</v>
      </c>
      <c r="Y22" s="169"/>
      <c r="Z22" s="134" t="s">
        <v>621</v>
      </c>
      <c r="AA22" s="134"/>
      <c r="AB22" s="767" t="s">
        <v>622</v>
      </c>
      <c r="AC22" s="768"/>
      <c r="AD22" s="660">
        <v>15162</v>
      </c>
      <c r="AE22" s="661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74"/>
      <c r="T23" s="655"/>
      <c r="U23" s="660">
        <v>12130</v>
      </c>
      <c r="V23" s="701"/>
      <c r="W23" s="128" t="s">
        <v>625</v>
      </c>
      <c r="X23" s="197">
        <v>50</v>
      </c>
      <c r="Y23" s="169"/>
      <c r="Z23" s="134" t="s">
        <v>626</v>
      </c>
      <c r="AA23" s="134"/>
      <c r="AB23" s="674"/>
      <c r="AC23" s="655"/>
      <c r="AD23" s="660">
        <v>15166</v>
      </c>
      <c r="AE23" s="661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69" t="s">
        <v>629</v>
      </c>
      <c r="T24" s="770"/>
      <c r="U24" s="660">
        <v>12140</v>
      </c>
      <c r="V24" s="701"/>
      <c r="W24" s="128" t="s">
        <v>630</v>
      </c>
      <c r="X24" s="197">
        <v>400</v>
      </c>
      <c r="Y24" s="169"/>
      <c r="Z24" s="134" t="s">
        <v>631</v>
      </c>
      <c r="AA24" s="134"/>
      <c r="AB24" s="674"/>
      <c r="AC24" s="655"/>
      <c r="AD24" s="660">
        <v>15168</v>
      </c>
      <c r="AE24" s="661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71" t="s">
        <v>634</v>
      </c>
      <c r="T25" s="772"/>
      <c r="U25" s="660">
        <v>12150</v>
      </c>
      <c r="V25" s="701"/>
      <c r="W25" s="128" t="s">
        <v>635</v>
      </c>
      <c r="X25" s="197">
        <v>260</v>
      </c>
      <c r="Y25" s="169"/>
      <c r="Z25" s="134" t="s">
        <v>636</v>
      </c>
      <c r="AA25" s="134"/>
      <c r="AB25" s="674"/>
      <c r="AC25" s="655"/>
      <c r="AD25" s="660">
        <v>15170</v>
      </c>
      <c r="AE25" s="661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74" t="s">
        <v>639</v>
      </c>
      <c r="T26" s="773"/>
      <c r="U26" s="775">
        <v>15120</v>
      </c>
      <c r="V26" s="661"/>
      <c r="W26" s="128" t="s">
        <v>640</v>
      </c>
      <c r="X26" s="197">
        <v>900</v>
      </c>
      <c r="Y26" s="169"/>
      <c r="Z26" s="134" t="s">
        <v>641</v>
      </c>
      <c r="AA26" s="134"/>
      <c r="AB26" s="674"/>
      <c r="AC26" s="655"/>
      <c r="AD26" s="660">
        <v>15171</v>
      </c>
      <c r="AE26" s="661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74"/>
      <c r="T27" s="773"/>
      <c r="U27" s="670">
        <v>15130</v>
      </c>
      <c r="V27" s="668"/>
      <c r="W27" s="136" t="s">
        <v>644</v>
      </c>
      <c r="X27" s="776" t="s">
        <v>1698</v>
      </c>
      <c r="Y27" s="777"/>
      <c r="Z27" s="134" t="s">
        <v>645</v>
      </c>
      <c r="AA27" s="134"/>
      <c r="AB27" s="687"/>
      <c r="AC27" s="688"/>
      <c r="AD27" s="690">
        <v>15180</v>
      </c>
      <c r="AE27" s="706"/>
      <c r="AF27" s="171" t="s">
        <v>646</v>
      </c>
      <c r="AG27" s="203">
        <v>85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5"/>
      <c r="O28" s="208"/>
      <c r="P28" s="205"/>
      <c r="Q28" s="134"/>
      <c r="R28" s="134"/>
      <c r="S28" s="687"/>
      <c r="T28" s="774"/>
      <c r="U28" s="765">
        <v>15559</v>
      </c>
      <c r="V28" s="706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3"/>
      <c r="C40" s="354"/>
      <c r="D40" s="346"/>
      <c r="E40" s="144"/>
      <c r="F40" s="350"/>
      <c r="G40" s="350"/>
      <c r="H40" s="350"/>
      <c r="I40" s="350"/>
      <c r="J40" s="350"/>
      <c r="K40" s="350"/>
      <c r="L40" s="350"/>
      <c r="M40" s="350"/>
      <c r="N40" s="350"/>
      <c r="O40" s="351"/>
      <c r="P40" s="352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8" t="s">
        <v>506</v>
      </c>
      <c r="AG43" s="412"/>
      <c r="AH43" s="413">
        <f>SUM(F11:F21)</f>
        <v>20900</v>
      </c>
      <c r="AI43" s="371"/>
      <c r="AJ43" s="371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1"/>
      <c r="AH44" s="414">
        <f>SUM(O11:O22,X11:X28,AG11:AG27)</f>
        <v>16865</v>
      </c>
      <c r="AI44" s="371"/>
      <c r="AJ44" s="371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5" t="s">
        <v>334</v>
      </c>
      <c r="AG45" s="416"/>
      <c r="AH45" s="417">
        <f>SUM(AH43:AH44)</f>
        <v>37765</v>
      </c>
      <c r="AI45" s="378"/>
      <c r="AJ45" s="378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fHissfBZvftK2YctjnB8/yVIxKGXFcCWZboglIECQcSmGYHWwoAcaG9QTgn2kSqlI/2ILz/9pkq3xrpKPRzWFA==" saltValue="lf/cBz71IhVJ4Xxj2uXUjg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9">
        <v>4</v>
      </c>
      <c r="B2" s="630"/>
      <c r="C2" s="631" t="s">
        <v>650</v>
      </c>
      <c r="D2" s="632"/>
      <c r="E2" s="632"/>
      <c r="F2" s="632"/>
      <c r="G2" s="632"/>
      <c r="H2" s="153"/>
      <c r="I2" s="97"/>
      <c r="J2" s="803">
        <v>45717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9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9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589" t="s">
        <v>27</v>
      </c>
      <c r="S6" s="589"/>
      <c r="T6" s="589"/>
      <c r="U6" s="611"/>
      <c r="V6" s="588" t="s">
        <v>28</v>
      </c>
      <c r="W6" s="589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9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SUM(O7,R7)</f>
        <v>0</v>
      </c>
      <c r="H7" s="601"/>
      <c r="I7" s="601"/>
      <c r="J7" s="601"/>
      <c r="K7" s="602"/>
      <c r="L7" s="813"/>
      <c r="M7" s="814"/>
      <c r="N7" s="815"/>
      <c r="O7" s="798">
        <f>SUM(G11:G20,P11:P17,Y11:Y23)</f>
        <v>0</v>
      </c>
      <c r="P7" s="800"/>
      <c r="Q7" s="156"/>
      <c r="R7" s="799">
        <f>SUM(AH13:AH14)</f>
        <v>0</v>
      </c>
      <c r="S7" s="799"/>
      <c r="T7" s="799"/>
      <c r="U7" s="800"/>
      <c r="V7" s="798">
        <f>COUNTIF(AH13:AH14,"&gt;0")</f>
        <v>0</v>
      </c>
      <c r="W7" s="799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134"/>
      <c r="AB10" s="807" t="s">
        <v>655</v>
      </c>
      <c r="AC10" s="808"/>
      <c r="AD10" s="808"/>
      <c r="AE10" s="808"/>
      <c r="AF10" s="808"/>
      <c r="AG10" s="808"/>
      <c r="AH10" s="809"/>
      <c r="AI10" s="134"/>
      <c r="AJ10" s="134"/>
      <c r="AK10" s="119"/>
      <c r="AL10" s="119"/>
    </row>
    <row r="11" spans="1:39" ht="15.75" customHeight="1" thickBot="1">
      <c r="A11" s="673" t="s">
        <v>656</v>
      </c>
      <c r="B11" s="653"/>
      <c r="C11" s="660">
        <v>15260</v>
      </c>
      <c r="D11" s="661"/>
      <c r="E11" s="324" t="s">
        <v>657</v>
      </c>
      <c r="F11" s="241">
        <v>930</v>
      </c>
      <c r="G11" s="169"/>
      <c r="H11" s="196" t="s">
        <v>658</v>
      </c>
      <c r="I11" s="134"/>
      <c r="J11" s="673" t="s">
        <v>659</v>
      </c>
      <c r="K11" s="653"/>
      <c r="L11" s="658">
        <v>15230</v>
      </c>
      <c r="M11" s="659"/>
      <c r="N11" s="493" t="s">
        <v>660</v>
      </c>
      <c r="O11" s="241">
        <v>370</v>
      </c>
      <c r="P11" s="186"/>
      <c r="Q11" s="196" t="s">
        <v>661</v>
      </c>
      <c r="R11" s="134"/>
      <c r="S11" s="673" t="s">
        <v>662</v>
      </c>
      <c r="T11" s="653"/>
      <c r="U11" s="658">
        <v>17550</v>
      </c>
      <c r="V11" s="659"/>
      <c r="W11" s="128" t="s">
        <v>663</v>
      </c>
      <c r="X11" s="494">
        <v>840</v>
      </c>
      <c r="Y11" s="169"/>
      <c r="Z11" s="134" t="s">
        <v>664</v>
      </c>
      <c r="AA11" s="134"/>
      <c r="AB11" s="810"/>
      <c r="AC11" s="811"/>
      <c r="AD11" s="811"/>
      <c r="AE11" s="811"/>
      <c r="AF11" s="811"/>
      <c r="AG11" s="811"/>
      <c r="AH11" s="812"/>
      <c r="AI11" s="134"/>
      <c r="AJ11" s="134"/>
      <c r="AK11" s="119"/>
      <c r="AL11" s="183"/>
      <c r="AM11" s="120"/>
    </row>
    <row r="12" spans="1:39" ht="15.75" customHeight="1" thickTop="1">
      <c r="A12" s="674"/>
      <c r="B12" s="655"/>
      <c r="C12" s="660">
        <v>15270</v>
      </c>
      <c r="D12" s="661"/>
      <c r="E12" s="198" t="s">
        <v>665</v>
      </c>
      <c r="F12" s="197">
        <v>60</v>
      </c>
      <c r="G12" s="169"/>
      <c r="H12" s="196" t="s">
        <v>666</v>
      </c>
      <c r="I12" s="134"/>
      <c r="J12" s="674"/>
      <c r="K12" s="655"/>
      <c r="L12" s="660">
        <v>15195</v>
      </c>
      <c r="M12" s="661"/>
      <c r="N12" s="198" t="s">
        <v>667</v>
      </c>
      <c r="O12" s="197">
        <v>150</v>
      </c>
      <c r="P12" s="169"/>
      <c r="Q12" s="196" t="s">
        <v>668</v>
      </c>
      <c r="R12" s="134"/>
      <c r="S12" s="674"/>
      <c r="T12" s="655"/>
      <c r="U12" s="660">
        <v>17560</v>
      </c>
      <c r="V12" s="700"/>
      <c r="W12" s="128" t="s">
        <v>669</v>
      </c>
      <c r="X12" s="197">
        <v>100</v>
      </c>
      <c r="Y12" s="169"/>
      <c r="Z12" s="134" t="s">
        <v>670</v>
      </c>
      <c r="AA12" s="134"/>
      <c r="AB12" s="649" t="s">
        <v>344</v>
      </c>
      <c r="AC12" s="650"/>
      <c r="AD12" s="651" t="s">
        <v>4</v>
      </c>
      <c r="AE12" s="650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74"/>
      <c r="B13" s="655"/>
      <c r="C13" s="660">
        <v>15280</v>
      </c>
      <c r="D13" s="661"/>
      <c r="E13" s="198" t="s">
        <v>671</v>
      </c>
      <c r="F13" s="197">
        <v>35</v>
      </c>
      <c r="G13" s="169"/>
      <c r="H13" s="196" t="s">
        <v>672</v>
      </c>
      <c r="I13" s="134"/>
      <c r="J13" s="674"/>
      <c r="K13" s="655"/>
      <c r="L13" s="660">
        <v>15200</v>
      </c>
      <c r="M13" s="661"/>
      <c r="N13" s="128" t="s">
        <v>673</v>
      </c>
      <c r="O13" s="197">
        <v>790</v>
      </c>
      <c r="P13" s="169"/>
      <c r="Q13" s="196" t="s">
        <v>674</v>
      </c>
      <c r="R13" s="134"/>
      <c r="S13" s="767" t="s">
        <v>675</v>
      </c>
      <c r="T13" s="768"/>
      <c r="U13" s="660">
        <v>17490</v>
      </c>
      <c r="V13" s="700"/>
      <c r="W13" s="128" t="s">
        <v>676</v>
      </c>
      <c r="X13" s="197">
        <v>1055</v>
      </c>
      <c r="Y13" s="169"/>
      <c r="Z13" s="134" t="s">
        <v>677</v>
      </c>
      <c r="AA13" s="134"/>
      <c r="AB13" s="652" t="s">
        <v>678</v>
      </c>
      <c r="AC13" s="653"/>
      <c r="AD13" s="658">
        <v>17630</v>
      </c>
      <c r="AE13" s="659"/>
      <c r="AF13" s="124" t="s">
        <v>679</v>
      </c>
      <c r="AG13" s="494">
        <v>145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67" t="s">
        <v>681</v>
      </c>
      <c r="B14" s="782"/>
      <c r="C14" s="775">
        <v>15300</v>
      </c>
      <c r="D14" s="661"/>
      <c r="E14" s="128" t="s">
        <v>682</v>
      </c>
      <c r="F14" s="197">
        <v>330</v>
      </c>
      <c r="G14" s="169"/>
      <c r="H14" s="196" t="s">
        <v>683</v>
      </c>
      <c r="I14" s="134"/>
      <c r="J14" s="674"/>
      <c r="K14" s="655"/>
      <c r="L14" s="660">
        <v>15210</v>
      </c>
      <c r="M14" s="661"/>
      <c r="N14" s="128" t="s">
        <v>684</v>
      </c>
      <c r="O14" s="197">
        <v>180</v>
      </c>
      <c r="P14" s="169"/>
      <c r="Q14" s="196" t="s">
        <v>685</v>
      </c>
      <c r="R14" s="134"/>
      <c r="S14" s="674"/>
      <c r="T14" s="655"/>
      <c r="U14" s="660">
        <v>17500</v>
      </c>
      <c r="V14" s="700"/>
      <c r="W14" s="128" t="s">
        <v>686</v>
      </c>
      <c r="X14" s="197">
        <v>255</v>
      </c>
      <c r="Y14" s="169"/>
      <c r="Z14" s="134" t="s">
        <v>687</v>
      </c>
      <c r="AA14" s="134"/>
      <c r="AB14" s="656"/>
      <c r="AC14" s="657"/>
      <c r="AD14" s="664">
        <v>17640</v>
      </c>
      <c r="AE14" s="665"/>
      <c r="AF14" s="323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74"/>
      <c r="B15" s="773"/>
      <c r="C15" s="670">
        <v>15320</v>
      </c>
      <c r="D15" s="668"/>
      <c r="E15" s="185" t="s">
        <v>690</v>
      </c>
      <c r="F15" s="794" t="s">
        <v>691</v>
      </c>
      <c r="G15" s="795"/>
      <c r="H15" s="196"/>
      <c r="I15" s="134"/>
      <c r="J15" s="674"/>
      <c r="K15" s="655"/>
      <c r="L15" s="667">
        <v>17610</v>
      </c>
      <c r="M15" s="686"/>
      <c r="N15" s="223" t="s">
        <v>692</v>
      </c>
      <c r="O15" s="794" t="s">
        <v>693</v>
      </c>
      <c r="P15" s="795"/>
      <c r="Q15" s="196"/>
      <c r="R15" s="134"/>
      <c r="S15" s="674"/>
      <c r="T15" s="655"/>
      <c r="U15" s="660">
        <v>17510</v>
      </c>
      <c r="V15" s="700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74"/>
      <c r="B16" s="773"/>
      <c r="C16" s="775">
        <v>15330</v>
      </c>
      <c r="D16" s="661"/>
      <c r="E16" s="128" t="s">
        <v>696</v>
      </c>
      <c r="F16" s="197">
        <v>2490</v>
      </c>
      <c r="G16" s="169"/>
      <c r="H16" s="196" t="s">
        <v>697</v>
      </c>
      <c r="I16" s="134"/>
      <c r="J16" s="674"/>
      <c r="K16" s="655"/>
      <c r="L16" s="660">
        <v>17620</v>
      </c>
      <c r="M16" s="661"/>
      <c r="N16" s="262" t="s">
        <v>698</v>
      </c>
      <c r="O16" s="197">
        <v>235</v>
      </c>
      <c r="P16" s="224"/>
      <c r="Q16" s="196" t="s">
        <v>699</v>
      </c>
      <c r="R16" s="134"/>
      <c r="S16" s="767" t="s">
        <v>700</v>
      </c>
      <c r="T16" s="768"/>
      <c r="U16" s="660">
        <v>17520</v>
      </c>
      <c r="V16" s="700"/>
      <c r="W16" s="128" t="s">
        <v>701</v>
      </c>
      <c r="X16" s="197">
        <v>550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74"/>
      <c r="B17" s="773"/>
      <c r="C17" s="818">
        <v>15340</v>
      </c>
      <c r="D17" s="819"/>
      <c r="E17" s="382" t="s">
        <v>703</v>
      </c>
      <c r="F17" s="822" t="s">
        <v>1741</v>
      </c>
      <c r="G17" s="823"/>
      <c r="H17" s="196" t="s">
        <v>704</v>
      </c>
      <c r="I17" s="134"/>
      <c r="J17" s="820" t="s">
        <v>705</v>
      </c>
      <c r="K17" s="821"/>
      <c r="L17" s="690">
        <v>15190</v>
      </c>
      <c r="M17" s="706"/>
      <c r="N17" s="171" t="s">
        <v>706</v>
      </c>
      <c r="O17" s="203">
        <v>1175</v>
      </c>
      <c r="P17" s="173"/>
      <c r="Q17" s="196" t="s">
        <v>707</v>
      </c>
      <c r="R17" s="134"/>
      <c r="S17" s="674"/>
      <c r="T17" s="655"/>
      <c r="U17" s="708">
        <v>17530</v>
      </c>
      <c r="V17" s="804"/>
      <c r="W17" s="382" t="s">
        <v>708</v>
      </c>
      <c r="X17" s="824" t="s">
        <v>1788</v>
      </c>
      <c r="Y17" s="825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74"/>
      <c r="B18" s="773"/>
      <c r="C18" s="775">
        <v>15350</v>
      </c>
      <c r="D18" s="661"/>
      <c r="E18" s="322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75"/>
      <c r="T18" s="676"/>
      <c r="U18" s="660">
        <v>17540</v>
      </c>
      <c r="V18" s="700"/>
      <c r="W18" s="198" t="s">
        <v>712</v>
      </c>
      <c r="X18" s="197">
        <v>180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74"/>
      <c r="B19" s="773"/>
      <c r="C19" s="775">
        <v>17570</v>
      </c>
      <c r="D19" s="661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67" t="s">
        <v>716</v>
      </c>
      <c r="T19" s="768"/>
      <c r="U19" s="660">
        <v>17440</v>
      </c>
      <c r="V19" s="700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87"/>
      <c r="B20" s="774"/>
      <c r="C20" s="765">
        <v>17580</v>
      </c>
      <c r="D20" s="706"/>
      <c r="E20" s="171" t="s">
        <v>719</v>
      </c>
      <c r="F20" s="203">
        <v>280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74"/>
      <c r="T20" s="655"/>
      <c r="U20" s="708">
        <v>17450</v>
      </c>
      <c r="V20" s="804"/>
      <c r="W20" s="360" t="s">
        <v>721</v>
      </c>
      <c r="X20" s="794" t="s">
        <v>722</v>
      </c>
      <c r="Y20" s="795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74"/>
      <c r="T21" s="655"/>
      <c r="U21" s="660">
        <v>17460</v>
      </c>
      <c r="V21" s="700"/>
      <c r="W21" s="128" t="s">
        <v>724</v>
      </c>
      <c r="X21" s="197">
        <v>640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74"/>
      <c r="T22" s="655"/>
      <c r="U22" s="660">
        <v>17470</v>
      </c>
      <c r="V22" s="700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87"/>
      <c r="T23" s="688"/>
      <c r="U23" s="805">
        <v>17480</v>
      </c>
      <c r="V23" s="806"/>
      <c r="W23" s="252" t="s">
        <v>728</v>
      </c>
      <c r="X23" s="816" t="s">
        <v>722</v>
      </c>
      <c r="Y23" s="817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8" t="s">
        <v>730</v>
      </c>
      <c r="AG43" s="409"/>
      <c r="AH43" s="215">
        <f>SUM(F11:F20,O11:O17,X11:X23)</f>
        <v>11115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210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11325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O0WscGVk8iVuMNIj9XqsGAWZ+KCgusLJK6I6rNgiuZaiODXIAzmyMxFv4fa+aV3S1DnkVwJ2DWC2s8f9GAW6yQ==" saltValue="68j6JjWlsCPWzyFwJxEM6w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5</v>
      </c>
      <c r="B2" s="630"/>
      <c r="C2" s="631" t="s">
        <v>732</v>
      </c>
      <c r="D2" s="632"/>
      <c r="E2" s="632"/>
      <c r="F2" s="632"/>
      <c r="G2" s="632"/>
      <c r="H2" s="153"/>
      <c r="I2" s="97"/>
      <c r="J2" s="633" t="s">
        <v>1776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733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835">
        <f>O20</f>
        <v>0</v>
      </c>
      <c r="M7" s="836"/>
      <c r="N7" s="836"/>
      <c r="O7" s="835">
        <f>SUM(Y11:Y13,P24:P35,Y17:Y22,AH11:AH27)</f>
        <v>0</v>
      </c>
      <c r="P7" s="837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 s="134"/>
      <c r="I10" s="134"/>
      <c r="J10" s="649" t="s">
        <v>344</v>
      </c>
      <c r="K10" s="650"/>
      <c r="L10" s="651" t="s">
        <v>4</v>
      </c>
      <c r="M10" s="650"/>
      <c r="N10" s="232" t="s">
        <v>115</v>
      </c>
      <c r="O10" s="159" t="s">
        <v>345</v>
      </c>
      <c r="P10" s="160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233" t="s">
        <v>115</v>
      </c>
      <c r="X10" s="162" t="s">
        <v>345</v>
      </c>
      <c r="Y10" s="163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2" t="s">
        <v>738</v>
      </c>
      <c r="B11" s="653"/>
      <c r="C11" s="660">
        <v>43020</v>
      </c>
      <c r="D11" s="775"/>
      <c r="E11" s="324" t="s">
        <v>1764</v>
      </c>
      <c r="F11" s="241">
        <v>3215</v>
      </c>
      <c r="G11" s="170"/>
      <c r="H11" s="134" t="s">
        <v>739</v>
      </c>
      <c r="I11" s="134"/>
      <c r="J11" s="652" t="s">
        <v>740</v>
      </c>
      <c r="K11" s="653"/>
      <c r="L11" s="658">
        <v>43250</v>
      </c>
      <c r="M11" s="793"/>
      <c r="N11" s="324" t="s">
        <v>741</v>
      </c>
      <c r="O11" s="241">
        <v>1915</v>
      </c>
      <c r="P11" s="235"/>
      <c r="Q11" s="134" t="s">
        <v>742</v>
      </c>
      <c r="R11" s="134"/>
      <c r="S11" s="673" t="s">
        <v>740</v>
      </c>
      <c r="T11" s="653"/>
      <c r="U11" s="658">
        <v>17040</v>
      </c>
      <c r="V11" s="793"/>
      <c r="W11" s="324" t="s">
        <v>743</v>
      </c>
      <c r="X11" s="241">
        <v>205</v>
      </c>
      <c r="Y11" s="236"/>
      <c r="Z11" s="196" t="s">
        <v>744</v>
      </c>
      <c r="AA11" s="134"/>
      <c r="AB11" s="673" t="s">
        <v>745</v>
      </c>
      <c r="AC11" s="653"/>
      <c r="AD11" s="658">
        <v>17060</v>
      </c>
      <c r="AE11" s="659"/>
      <c r="AF11" s="493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654"/>
      <c r="B12" s="655"/>
      <c r="C12" s="708">
        <v>43030</v>
      </c>
      <c r="D12" s="818"/>
      <c r="E12" s="474" t="s">
        <v>748</v>
      </c>
      <c r="F12" s="712" t="s">
        <v>1770</v>
      </c>
      <c r="G12" s="833"/>
      <c r="H12" s="134" t="s">
        <v>749</v>
      </c>
      <c r="I12" s="134"/>
      <c r="J12" s="654"/>
      <c r="K12" s="655"/>
      <c r="L12" s="660">
        <v>43260</v>
      </c>
      <c r="M12" s="775"/>
      <c r="N12" s="178" t="s">
        <v>750</v>
      </c>
      <c r="O12" s="234">
        <v>1285</v>
      </c>
      <c r="P12" s="237"/>
      <c r="Q12" s="134" t="s">
        <v>751</v>
      </c>
      <c r="R12" s="134"/>
      <c r="S12" s="674"/>
      <c r="T12" s="655"/>
      <c r="U12" s="684">
        <v>17050</v>
      </c>
      <c r="V12" s="849"/>
      <c r="W12" s="327" t="s">
        <v>752</v>
      </c>
      <c r="X12" s="125">
        <v>130</v>
      </c>
      <c r="Y12" s="168"/>
      <c r="Z12" s="134" t="s">
        <v>753</v>
      </c>
      <c r="AA12" s="134"/>
      <c r="AB12" s="674"/>
      <c r="AC12" s="655"/>
      <c r="AD12" s="660">
        <v>17070</v>
      </c>
      <c r="AE12" s="661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654"/>
      <c r="B13" s="655"/>
      <c r="C13" s="660">
        <v>43050</v>
      </c>
      <c r="D13" s="775"/>
      <c r="E13" s="178" t="s">
        <v>146</v>
      </c>
      <c r="F13" s="197">
        <v>3330</v>
      </c>
      <c r="G13" s="170"/>
      <c r="H13" s="134" t="s">
        <v>756</v>
      </c>
      <c r="I13" s="134"/>
      <c r="J13" s="654"/>
      <c r="K13" s="655"/>
      <c r="L13" s="660">
        <v>43270</v>
      </c>
      <c r="M13" s="775"/>
      <c r="N13" s="178" t="s">
        <v>757</v>
      </c>
      <c r="O13" s="234">
        <v>1925</v>
      </c>
      <c r="P13" s="238"/>
      <c r="Q13" s="134" t="s">
        <v>758</v>
      </c>
      <c r="R13" s="134"/>
      <c r="S13" s="820" t="s">
        <v>759</v>
      </c>
      <c r="T13" s="821"/>
      <c r="U13" s="690">
        <v>17030</v>
      </c>
      <c r="V13" s="706"/>
      <c r="W13" s="328" t="s">
        <v>760</v>
      </c>
      <c r="X13" s="239">
        <v>410</v>
      </c>
      <c r="Y13" s="240"/>
      <c r="Z13" s="196" t="s">
        <v>761</v>
      </c>
      <c r="AA13" s="134"/>
      <c r="AB13" s="674"/>
      <c r="AC13" s="655"/>
      <c r="AD13" s="660">
        <v>17090</v>
      </c>
      <c r="AE13" s="778"/>
      <c r="AF13" s="128" t="s">
        <v>762</v>
      </c>
      <c r="AG13" s="133">
        <v>845</v>
      </c>
      <c r="AH13" s="169"/>
      <c r="AI13" s="134" t="s">
        <v>763</v>
      </c>
      <c r="AJ13" s="134"/>
      <c r="AK13" s="97"/>
    </row>
    <row r="14" spans="1:38" ht="15.75" customHeight="1">
      <c r="A14" s="654"/>
      <c r="B14" s="655"/>
      <c r="C14" s="660">
        <v>43060</v>
      </c>
      <c r="D14" s="775"/>
      <c r="E14" s="178" t="s">
        <v>764</v>
      </c>
      <c r="F14" s="234">
        <v>2605</v>
      </c>
      <c r="G14" s="170"/>
      <c r="H14" s="134" t="s">
        <v>765</v>
      </c>
      <c r="I14" s="134"/>
      <c r="J14" s="654"/>
      <c r="K14" s="655"/>
      <c r="L14" s="660">
        <v>43450</v>
      </c>
      <c r="M14" s="775"/>
      <c r="N14" s="178" t="s">
        <v>766</v>
      </c>
      <c r="O14" s="241">
        <v>1135</v>
      </c>
      <c r="P14" s="170"/>
      <c r="Q14" s="134" t="s">
        <v>767</v>
      </c>
      <c r="R14" s="134"/>
      <c r="AA14" s="134"/>
      <c r="AB14" s="767" t="s">
        <v>768</v>
      </c>
      <c r="AC14" s="768"/>
      <c r="AD14" s="660">
        <v>17100</v>
      </c>
      <c r="AE14" s="778"/>
      <c r="AF14" s="128" t="s">
        <v>769</v>
      </c>
      <c r="AG14" s="133">
        <v>655</v>
      </c>
      <c r="AH14" s="169"/>
      <c r="AI14" s="134" t="s">
        <v>770</v>
      </c>
      <c r="AJ14" s="134"/>
      <c r="AK14" s="97"/>
    </row>
    <row r="15" spans="1:38" ht="15.75" customHeight="1">
      <c r="A15" s="654"/>
      <c r="B15" s="655"/>
      <c r="C15" s="660">
        <v>43070</v>
      </c>
      <c r="D15" s="775"/>
      <c r="E15" s="178" t="s">
        <v>771</v>
      </c>
      <c r="F15" s="234">
        <v>1315</v>
      </c>
      <c r="G15" s="170"/>
      <c r="H15" s="134" t="s">
        <v>772</v>
      </c>
      <c r="I15" s="134"/>
      <c r="J15" s="654"/>
      <c r="K15" s="655"/>
      <c r="L15" s="660">
        <v>43460</v>
      </c>
      <c r="M15" s="775"/>
      <c r="N15" s="178" t="s">
        <v>773</v>
      </c>
      <c r="O15" s="234">
        <v>360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74"/>
      <c r="AC15" s="655"/>
      <c r="AD15" s="660">
        <v>17101</v>
      </c>
      <c r="AE15" s="778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654"/>
      <c r="B16" s="655"/>
      <c r="C16" s="667">
        <v>43080</v>
      </c>
      <c r="D16" s="670"/>
      <c r="E16" s="242" t="s">
        <v>778</v>
      </c>
      <c r="F16" s="794" t="s">
        <v>779</v>
      </c>
      <c r="G16" s="827"/>
      <c r="H16" s="134"/>
      <c r="I16" s="134"/>
      <c r="J16" s="654"/>
      <c r="K16" s="655"/>
      <c r="L16" s="660">
        <v>43470</v>
      </c>
      <c r="M16" s="775"/>
      <c r="N16" s="178" t="s">
        <v>780</v>
      </c>
      <c r="O16" s="234">
        <v>195</v>
      </c>
      <c r="P16" s="237"/>
      <c r="Q16" s="134" t="s">
        <v>781</v>
      </c>
      <c r="R16" s="134"/>
      <c r="S16" s="702" t="s">
        <v>344</v>
      </c>
      <c r="T16" s="679"/>
      <c r="U16" s="678" t="s">
        <v>4</v>
      </c>
      <c r="V16" s="679"/>
      <c r="W16" s="161" t="s">
        <v>115</v>
      </c>
      <c r="X16" s="164" t="s">
        <v>345</v>
      </c>
      <c r="Y16" s="165" t="s">
        <v>117</v>
      </c>
      <c r="Z16" s="196"/>
      <c r="AA16" s="134"/>
      <c r="AB16" s="674"/>
      <c r="AC16" s="655"/>
      <c r="AD16" s="660">
        <v>17102</v>
      </c>
      <c r="AE16" s="778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654"/>
      <c r="B17" s="655"/>
      <c r="C17" s="660">
        <v>43100</v>
      </c>
      <c r="D17" s="563"/>
      <c r="E17" s="178" t="s">
        <v>784</v>
      </c>
      <c r="F17" s="234">
        <v>2210</v>
      </c>
      <c r="G17" s="170"/>
      <c r="H17" s="134" t="s">
        <v>785</v>
      </c>
      <c r="I17" s="134"/>
      <c r="J17" s="654"/>
      <c r="K17" s="655"/>
      <c r="L17" s="667">
        <v>43480</v>
      </c>
      <c r="M17" s="670"/>
      <c r="N17" s="242" t="s">
        <v>786</v>
      </c>
      <c r="O17" s="826" t="s">
        <v>787</v>
      </c>
      <c r="P17" s="827"/>
      <c r="Q17" s="134"/>
      <c r="R17" s="134"/>
      <c r="S17" s="673" t="s">
        <v>788</v>
      </c>
      <c r="T17" s="653"/>
      <c r="U17" s="658">
        <v>17390</v>
      </c>
      <c r="V17" s="659"/>
      <c r="W17" s="124" t="s">
        <v>789</v>
      </c>
      <c r="X17" s="241">
        <v>1990</v>
      </c>
      <c r="Y17" s="236"/>
      <c r="Z17" s="196" t="s">
        <v>790</v>
      </c>
      <c r="AA17" s="134"/>
      <c r="AB17" s="675"/>
      <c r="AC17" s="676"/>
      <c r="AD17" s="660">
        <v>17110</v>
      </c>
      <c r="AE17" s="778"/>
      <c r="AF17" s="128" t="s">
        <v>791</v>
      </c>
      <c r="AG17" s="133">
        <v>100</v>
      </c>
      <c r="AH17" s="169"/>
      <c r="AI17" s="134" t="s">
        <v>792</v>
      </c>
      <c r="AJ17" s="134"/>
      <c r="AK17" s="97"/>
    </row>
    <row r="18" spans="1:38" ht="15.75" customHeight="1" thickBot="1">
      <c r="A18" s="654"/>
      <c r="B18" s="655"/>
      <c r="C18" s="660">
        <v>43110</v>
      </c>
      <c r="D18" s="563"/>
      <c r="E18" s="178" t="s">
        <v>793</v>
      </c>
      <c r="F18" s="234">
        <v>1440</v>
      </c>
      <c r="G18" s="170"/>
      <c r="H18" s="134" t="s">
        <v>794</v>
      </c>
      <c r="I18" s="134"/>
      <c r="J18" s="828" t="s">
        <v>759</v>
      </c>
      <c r="K18" s="821"/>
      <c r="L18" s="829">
        <v>43350</v>
      </c>
      <c r="M18" s="830"/>
      <c r="N18" s="184" t="s">
        <v>795</v>
      </c>
      <c r="O18" s="172">
        <v>2560</v>
      </c>
      <c r="P18" s="237"/>
      <c r="Q18" s="134" t="s">
        <v>796</v>
      </c>
      <c r="R18" s="134"/>
      <c r="S18" s="674"/>
      <c r="T18" s="655"/>
      <c r="U18" s="708">
        <v>17430</v>
      </c>
      <c r="V18" s="819"/>
      <c r="W18" s="382" t="s">
        <v>797</v>
      </c>
      <c r="X18" s="831" t="s">
        <v>798</v>
      </c>
      <c r="Y18" s="832"/>
      <c r="Z18" s="196" t="s">
        <v>799</v>
      </c>
      <c r="AA18" s="134"/>
      <c r="AB18" s="767" t="s">
        <v>800</v>
      </c>
      <c r="AC18" s="768"/>
      <c r="AD18" s="660">
        <v>17120</v>
      </c>
      <c r="AE18" s="778"/>
      <c r="AF18" s="128" t="s">
        <v>801</v>
      </c>
      <c r="AG18" s="133">
        <v>830</v>
      </c>
      <c r="AH18" s="169"/>
      <c r="AI18" s="134" t="s">
        <v>802</v>
      </c>
      <c r="AJ18" s="134"/>
      <c r="AK18" s="97"/>
    </row>
    <row r="19" spans="1:38" ht="15.75" customHeight="1" thickTop="1" thickBot="1">
      <c r="A19" s="654"/>
      <c r="B19" s="655"/>
      <c r="C19" s="660">
        <v>43120</v>
      </c>
      <c r="D19" s="563"/>
      <c r="E19" s="178" t="s">
        <v>803</v>
      </c>
      <c r="F19" s="241">
        <v>2515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53990</v>
      </c>
      <c r="P19" s="248"/>
      <c r="Q19" s="134"/>
      <c r="R19" s="134"/>
      <c r="S19" s="674"/>
      <c r="T19" s="655"/>
      <c r="U19" s="660">
        <v>17370</v>
      </c>
      <c r="V19" s="661"/>
      <c r="W19" s="128" t="s">
        <v>806</v>
      </c>
      <c r="X19" s="125">
        <v>440</v>
      </c>
      <c r="Y19" s="169"/>
      <c r="Z19" s="196" t="s">
        <v>807</v>
      </c>
      <c r="AA19" s="134"/>
      <c r="AB19" s="674"/>
      <c r="AC19" s="655"/>
      <c r="AD19" s="660">
        <v>17125</v>
      </c>
      <c r="AE19" s="778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654"/>
      <c r="B20" s="655"/>
      <c r="C20" s="660">
        <v>43130</v>
      </c>
      <c r="D20" s="563"/>
      <c r="E20" s="178" t="s">
        <v>810</v>
      </c>
      <c r="F20" s="241">
        <v>2420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74"/>
      <c r="T20" s="655"/>
      <c r="U20" s="660">
        <v>17380</v>
      </c>
      <c r="V20" s="661"/>
      <c r="W20" s="128" t="s">
        <v>813</v>
      </c>
      <c r="X20" s="133">
        <v>230</v>
      </c>
      <c r="Y20" s="169"/>
      <c r="Z20" s="196" t="s">
        <v>814</v>
      </c>
      <c r="AA20" s="134"/>
      <c r="AB20" s="674"/>
      <c r="AC20" s="655"/>
      <c r="AD20" s="708">
        <v>17150</v>
      </c>
      <c r="AE20" s="838"/>
      <c r="AF20" s="382" t="s">
        <v>815</v>
      </c>
      <c r="AG20" s="826" t="s">
        <v>816</v>
      </c>
      <c r="AH20" s="795"/>
      <c r="AI20" s="134" t="s">
        <v>817</v>
      </c>
      <c r="AJ20" s="134"/>
      <c r="AK20" s="97"/>
    </row>
    <row r="21" spans="1:38" ht="15.75" customHeight="1" thickTop="1">
      <c r="A21" s="654"/>
      <c r="B21" s="655"/>
      <c r="C21" s="660">
        <v>43140</v>
      </c>
      <c r="D21" s="563"/>
      <c r="E21" s="178" t="s">
        <v>818</v>
      </c>
      <c r="F21" s="234">
        <v>2395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67" t="s">
        <v>820</v>
      </c>
      <c r="T21" s="768"/>
      <c r="U21" s="660">
        <v>17330</v>
      </c>
      <c r="V21" s="661"/>
      <c r="W21" s="128" t="s">
        <v>821</v>
      </c>
      <c r="X21" s="133">
        <v>670</v>
      </c>
      <c r="Y21" s="169"/>
      <c r="Z21" s="196" t="s">
        <v>822</v>
      </c>
      <c r="AA21" s="134"/>
      <c r="AB21" s="767" t="s">
        <v>823</v>
      </c>
      <c r="AC21" s="768"/>
      <c r="AD21" s="660">
        <v>17160</v>
      </c>
      <c r="AE21" s="778"/>
      <c r="AF21" s="379" t="s">
        <v>824</v>
      </c>
      <c r="AG21" s="133">
        <v>55</v>
      </c>
      <c r="AH21" s="169"/>
      <c r="AI21" s="134" t="s">
        <v>825</v>
      </c>
      <c r="AJ21" s="134"/>
      <c r="AK21" s="97"/>
    </row>
    <row r="22" spans="1:38" ht="15.75" customHeight="1">
      <c r="A22" s="654"/>
      <c r="B22" s="655"/>
      <c r="C22" s="660">
        <v>43150</v>
      </c>
      <c r="D22" s="563"/>
      <c r="E22" s="178" t="s">
        <v>826</v>
      </c>
      <c r="F22" s="234">
        <v>2345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87"/>
      <c r="T22" s="688"/>
      <c r="U22" s="847">
        <v>57160</v>
      </c>
      <c r="V22" s="848"/>
      <c r="W22" s="476" t="s">
        <v>1683</v>
      </c>
      <c r="X22" s="843" t="s">
        <v>1756</v>
      </c>
      <c r="Y22" s="844"/>
      <c r="AA22" s="134"/>
      <c r="AB22" s="674"/>
      <c r="AC22" s="655"/>
      <c r="AD22" s="660">
        <v>17180</v>
      </c>
      <c r="AE22" s="778"/>
      <c r="AF22" s="381" t="s">
        <v>828</v>
      </c>
      <c r="AG22" s="133">
        <v>960</v>
      </c>
      <c r="AH22" s="169"/>
      <c r="AI22" s="134" t="s">
        <v>829</v>
      </c>
      <c r="AJ22" s="134"/>
      <c r="AK22" s="97"/>
    </row>
    <row r="23" spans="1:38" ht="15.75" customHeight="1">
      <c r="A23" s="654"/>
      <c r="B23" s="655"/>
      <c r="C23" s="660">
        <v>43160</v>
      </c>
      <c r="D23" s="563"/>
      <c r="E23" s="178" t="s">
        <v>830</v>
      </c>
      <c r="F23" s="234">
        <v>1950</v>
      </c>
      <c r="G23" s="170"/>
      <c r="H23" s="134" t="s">
        <v>831</v>
      </c>
      <c r="I23" s="134"/>
      <c r="J23" s="702" t="s">
        <v>344</v>
      </c>
      <c r="K23" s="679"/>
      <c r="L23" s="678" t="s">
        <v>4</v>
      </c>
      <c r="M23" s="679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74"/>
      <c r="AC23" s="655"/>
      <c r="AD23" s="708">
        <v>17190</v>
      </c>
      <c r="AE23" s="838"/>
      <c r="AF23" s="382" t="s">
        <v>832</v>
      </c>
      <c r="AG23" s="826" t="s">
        <v>833</v>
      </c>
      <c r="AH23" s="795"/>
      <c r="AI23" s="134" t="s">
        <v>834</v>
      </c>
      <c r="AJ23" s="383"/>
      <c r="AK23" s="97"/>
    </row>
    <row r="24" spans="1:38" ht="15.75" customHeight="1">
      <c r="A24" s="654"/>
      <c r="B24" s="655"/>
      <c r="C24" s="660">
        <v>43170</v>
      </c>
      <c r="D24" s="563"/>
      <c r="E24" s="178" t="s">
        <v>835</v>
      </c>
      <c r="F24" s="234">
        <v>2140</v>
      </c>
      <c r="G24" s="170"/>
      <c r="H24" s="134" t="s">
        <v>836</v>
      </c>
      <c r="I24" s="134"/>
      <c r="J24" s="673" t="s">
        <v>837</v>
      </c>
      <c r="K24" s="653"/>
      <c r="L24" s="658">
        <v>17010</v>
      </c>
      <c r="M24" s="793"/>
      <c r="N24" s="326" t="s">
        <v>838</v>
      </c>
      <c r="O24" s="241">
        <v>100</v>
      </c>
      <c r="P24" s="251"/>
      <c r="Q24" s="134" t="s">
        <v>839</v>
      </c>
      <c r="R24" s="134"/>
      <c r="AA24" s="134"/>
      <c r="AB24" s="674"/>
      <c r="AC24" s="655"/>
      <c r="AD24" s="708">
        <v>17200</v>
      </c>
      <c r="AE24" s="838"/>
      <c r="AF24" s="382" t="s">
        <v>840</v>
      </c>
      <c r="AG24" s="845" t="s">
        <v>1740</v>
      </c>
      <c r="AH24" s="846"/>
      <c r="AI24" s="134" t="s">
        <v>841</v>
      </c>
      <c r="AJ24" s="134"/>
      <c r="AK24" s="97"/>
    </row>
    <row r="25" spans="1:38" ht="15.75" customHeight="1">
      <c r="A25" s="654"/>
      <c r="B25" s="655"/>
      <c r="C25" s="660">
        <v>43180</v>
      </c>
      <c r="D25" s="563"/>
      <c r="E25" s="178" t="s">
        <v>842</v>
      </c>
      <c r="F25" s="234">
        <v>6070</v>
      </c>
      <c r="G25" s="170"/>
      <c r="H25" s="134" t="s">
        <v>843</v>
      </c>
      <c r="I25" s="134"/>
      <c r="J25" s="674"/>
      <c r="K25" s="655"/>
      <c r="L25" s="660">
        <v>17340</v>
      </c>
      <c r="M25" s="661"/>
      <c r="N25" s="128" t="s">
        <v>844</v>
      </c>
      <c r="O25" s="133">
        <v>755</v>
      </c>
      <c r="P25" s="169"/>
      <c r="Q25" s="134" t="s">
        <v>845</v>
      </c>
      <c r="R25" s="134"/>
      <c r="Z25" s="202"/>
      <c r="AA25" s="134"/>
      <c r="AB25" s="674"/>
      <c r="AC25" s="655"/>
      <c r="AD25" s="660">
        <v>17210</v>
      </c>
      <c r="AE25" s="778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654"/>
      <c r="B26" s="655"/>
      <c r="C26" s="660">
        <v>43190</v>
      </c>
      <c r="D26" s="563"/>
      <c r="E26" s="178" t="s">
        <v>848</v>
      </c>
      <c r="F26" s="234">
        <v>3410</v>
      </c>
      <c r="G26" s="170"/>
      <c r="H26" s="134" t="s">
        <v>849</v>
      </c>
      <c r="I26" s="131"/>
      <c r="J26" s="674"/>
      <c r="K26" s="655"/>
      <c r="L26" s="660">
        <v>17350</v>
      </c>
      <c r="M26" s="661"/>
      <c r="N26" s="128" t="s">
        <v>850</v>
      </c>
      <c r="O26" s="133">
        <v>95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74"/>
      <c r="AC26" s="655"/>
      <c r="AD26" s="841">
        <v>17220</v>
      </c>
      <c r="AE26" s="842"/>
      <c r="AF26" s="449" t="s">
        <v>852</v>
      </c>
      <c r="AG26" s="826" t="s">
        <v>833</v>
      </c>
      <c r="AH26" s="795"/>
      <c r="AI26" s="134" t="s">
        <v>853</v>
      </c>
      <c r="AJ26" s="134"/>
      <c r="AK26" s="134"/>
    </row>
    <row r="27" spans="1:38" ht="15.75" customHeight="1">
      <c r="A27" s="654"/>
      <c r="B27" s="655"/>
      <c r="C27" s="660">
        <v>43200</v>
      </c>
      <c r="D27" s="563"/>
      <c r="E27" s="178" t="s">
        <v>854</v>
      </c>
      <c r="F27" s="234">
        <v>770</v>
      </c>
      <c r="G27" s="170"/>
      <c r="H27" s="134" t="s">
        <v>855</v>
      </c>
      <c r="I27" s="131"/>
      <c r="J27" s="674"/>
      <c r="K27" s="655"/>
      <c r="L27" s="667">
        <v>17360</v>
      </c>
      <c r="M27" s="668"/>
      <c r="N27" s="185" t="s">
        <v>856</v>
      </c>
      <c r="O27" s="794" t="s">
        <v>1704</v>
      </c>
      <c r="P27" s="795"/>
      <c r="Q27" s="134" t="s">
        <v>857</v>
      </c>
      <c r="R27" s="134"/>
      <c r="AA27" s="134"/>
      <c r="AB27" s="687"/>
      <c r="AC27" s="688"/>
      <c r="AD27" s="805">
        <v>17230</v>
      </c>
      <c r="AE27" s="840"/>
      <c r="AF27" s="252" t="s">
        <v>858</v>
      </c>
      <c r="AG27" s="794" t="s">
        <v>859</v>
      </c>
      <c r="AH27" s="795"/>
      <c r="AI27" s="134"/>
      <c r="AJ27" s="134"/>
      <c r="AK27" s="134"/>
    </row>
    <row r="28" spans="1:38" ht="15.75" customHeight="1">
      <c r="A28" s="654"/>
      <c r="B28" s="655"/>
      <c r="C28" s="660">
        <v>43300</v>
      </c>
      <c r="D28" s="563"/>
      <c r="E28" s="178" t="s">
        <v>860</v>
      </c>
      <c r="F28" s="234">
        <v>1315</v>
      </c>
      <c r="G28" s="170"/>
      <c r="H28" s="134" t="s">
        <v>861</v>
      </c>
      <c r="I28" s="131"/>
      <c r="J28" s="674"/>
      <c r="K28" s="655"/>
      <c r="L28" s="660">
        <v>17320</v>
      </c>
      <c r="M28" s="661"/>
      <c r="N28" s="128" t="s">
        <v>862</v>
      </c>
      <c r="O28" s="133">
        <v>190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54"/>
      <c r="B29" s="655"/>
      <c r="C29" s="660">
        <v>43400</v>
      </c>
      <c r="D29" s="563"/>
      <c r="E29" s="178" t="s">
        <v>864</v>
      </c>
      <c r="F29" s="234">
        <v>4355</v>
      </c>
      <c r="G29" s="170"/>
      <c r="H29" s="134" t="s">
        <v>865</v>
      </c>
      <c r="I29" s="131"/>
      <c r="J29" s="674"/>
      <c r="K29" s="655"/>
      <c r="L29" s="660">
        <v>17280</v>
      </c>
      <c r="M29" s="661"/>
      <c r="N29" s="128" t="s">
        <v>866</v>
      </c>
      <c r="O29" s="133">
        <v>440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56"/>
      <c r="B30" s="657"/>
      <c r="C30" s="664">
        <v>43500</v>
      </c>
      <c r="D30" s="834"/>
      <c r="E30" s="325" t="s">
        <v>868</v>
      </c>
      <c r="F30" s="253">
        <v>815</v>
      </c>
      <c r="G30" s="254"/>
      <c r="H30" s="134" t="s">
        <v>869</v>
      </c>
      <c r="I30" s="131"/>
      <c r="J30" s="674"/>
      <c r="K30" s="655"/>
      <c r="L30" s="667">
        <v>17290</v>
      </c>
      <c r="M30" s="668"/>
      <c r="N30" s="185" t="s">
        <v>870</v>
      </c>
      <c r="O30" s="794" t="s">
        <v>871</v>
      </c>
      <c r="P30" s="795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74"/>
      <c r="K31" s="655"/>
      <c r="L31" s="660">
        <v>17300</v>
      </c>
      <c r="M31" s="661"/>
      <c r="N31" s="198" t="s">
        <v>872</v>
      </c>
      <c r="O31" s="133">
        <v>115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74"/>
      <c r="K32" s="655"/>
      <c r="L32" s="660">
        <v>17240</v>
      </c>
      <c r="M32" s="778"/>
      <c r="N32" s="198" t="s">
        <v>874</v>
      </c>
      <c r="O32" s="133">
        <v>130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74"/>
      <c r="K33" s="655"/>
      <c r="L33" s="660">
        <v>17250</v>
      </c>
      <c r="M33" s="778"/>
      <c r="N33" s="198" t="s">
        <v>876</v>
      </c>
      <c r="O33" s="133">
        <v>80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74"/>
      <c r="K34" s="655"/>
      <c r="L34" s="667">
        <v>17260</v>
      </c>
      <c r="M34" s="788"/>
      <c r="N34" s="185" t="s">
        <v>878</v>
      </c>
      <c r="O34" s="794" t="s">
        <v>879</v>
      </c>
      <c r="P34" s="795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87"/>
      <c r="K35" s="688"/>
      <c r="L35" s="690">
        <v>17270</v>
      </c>
      <c r="M35" s="839"/>
      <c r="N35" s="171" t="s">
        <v>880</v>
      </c>
      <c r="O35" s="172">
        <v>300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1" t="s">
        <v>1682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8" t="s">
        <v>882</v>
      </c>
      <c r="AG43" s="409"/>
      <c r="AH43" s="413">
        <f>O19</f>
        <v>53990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8"/>
      <c r="AH44" s="414">
        <f>SUM(X11:X13,O24:O35,X17:X22,AG11:AG27)</f>
        <v>10075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64065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HGuEkU0zc5TaF9YQ53LCHc9ZLv8rMAFFEMd2kE5NQDoUmob+Dpq6MqitZrrbUM2jjOktGPnCsJTLTOfHYoHFZg==" saltValue="NHbJwLLrF8Zr7yMpsGJfOA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disablePrompts="1"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9">
        <v>6</v>
      </c>
      <c r="B2" s="630"/>
      <c r="C2" s="631" t="s">
        <v>883</v>
      </c>
      <c r="D2" s="632"/>
      <c r="E2" s="632"/>
      <c r="F2" s="632"/>
      <c r="G2" s="632"/>
      <c r="H2" s="153"/>
      <c r="I2" s="97"/>
      <c r="J2" s="633">
        <v>45627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9" ht="24.75" customHeight="1" thickBot="1">
      <c r="A5" s="908" t="str">
        <f>IF(OR(AF30="○",AF32="○"),"～","")</f>
        <v/>
      </c>
      <c r="B5" s="909"/>
      <c r="C5" s="910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9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9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SUM(O7)</f>
        <v>0</v>
      </c>
      <c r="H7" s="601"/>
      <c r="I7" s="601"/>
      <c r="J7" s="601"/>
      <c r="K7" s="602"/>
      <c r="L7" s="796"/>
      <c r="M7" s="907"/>
      <c r="N7" s="797"/>
      <c r="O7" s="798">
        <f>SUM(G11:G19,G27:G32,P11:P21,Y11:Y33,AH11:AH23)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347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233" t="s">
        <v>115</v>
      </c>
      <c r="X10" s="164" t="s">
        <v>345</v>
      </c>
      <c r="Y10" s="165" t="s">
        <v>117</v>
      </c>
      <c r="Z10" s="134"/>
      <c r="AA10" s="119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73" t="s">
        <v>888</v>
      </c>
      <c r="B11" s="653"/>
      <c r="C11" s="658">
        <v>14040</v>
      </c>
      <c r="D11" s="659"/>
      <c r="E11" s="128" t="s">
        <v>889</v>
      </c>
      <c r="F11" s="494">
        <v>1745</v>
      </c>
      <c r="G11" s="169"/>
      <c r="H11" s="196" t="s">
        <v>890</v>
      </c>
      <c r="I11" s="202"/>
      <c r="J11" s="673" t="s">
        <v>891</v>
      </c>
      <c r="K11" s="653"/>
      <c r="L11" s="658">
        <v>14160</v>
      </c>
      <c r="M11" s="659"/>
      <c r="N11" s="124" t="s">
        <v>892</v>
      </c>
      <c r="O11" s="494">
        <v>1930</v>
      </c>
      <c r="P11" s="236"/>
      <c r="Q11" s="196" t="s">
        <v>893</v>
      </c>
      <c r="R11" s="134"/>
      <c r="S11" s="362"/>
      <c r="T11" s="363"/>
      <c r="U11" s="913">
        <v>14110</v>
      </c>
      <c r="V11" s="914"/>
      <c r="W11" s="124" t="s">
        <v>894</v>
      </c>
      <c r="X11" s="494">
        <v>545</v>
      </c>
      <c r="Y11" s="236"/>
      <c r="Z11" s="259" t="s">
        <v>895</v>
      </c>
      <c r="AA11" s="260"/>
      <c r="AB11" s="673" t="s">
        <v>896</v>
      </c>
      <c r="AC11" s="653"/>
      <c r="AD11" s="905">
        <v>16410</v>
      </c>
      <c r="AE11" s="906"/>
      <c r="AF11" s="391" t="s">
        <v>897</v>
      </c>
      <c r="AG11" s="911" t="s">
        <v>898</v>
      </c>
      <c r="AH11" s="912"/>
      <c r="AI11" s="261" t="s">
        <v>899</v>
      </c>
      <c r="AJ11" s="134"/>
      <c r="AK11" s="119"/>
      <c r="AL11" s="183"/>
    </row>
    <row r="12" spans="1:39" ht="15.75" customHeight="1" thickBot="1">
      <c r="A12" s="674"/>
      <c r="B12" s="655"/>
      <c r="C12" s="660">
        <v>14050</v>
      </c>
      <c r="D12" s="661"/>
      <c r="E12" s="128" t="s">
        <v>900</v>
      </c>
      <c r="F12" s="125">
        <v>940</v>
      </c>
      <c r="G12" s="169"/>
      <c r="H12" s="196" t="s">
        <v>901</v>
      </c>
      <c r="I12" s="202"/>
      <c r="J12" s="767" t="s">
        <v>902</v>
      </c>
      <c r="K12" s="768"/>
      <c r="L12" s="660">
        <v>14150</v>
      </c>
      <c r="M12" s="666"/>
      <c r="N12" s="128" t="s">
        <v>903</v>
      </c>
      <c r="O12" s="197">
        <v>1455</v>
      </c>
      <c r="P12" s="169"/>
      <c r="Q12" s="196" t="s">
        <v>904</v>
      </c>
      <c r="R12" s="134"/>
      <c r="S12" s="343"/>
      <c r="T12" s="344"/>
      <c r="U12" s="684">
        <v>16010</v>
      </c>
      <c r="V12" s="915"/>
      <c r="W12" s="262" t="s">
        <v>905</v>
      </c>
      <c r="X12" s="195">
        <v>1540</v>
      </c>
      <c r="Y12" s="168"/>
      <c r="Z12" s="134" t="s">
        <v>906</v>
      </c>
      <c r="AA12" s="134"/>
      <c r="AB12" s="674"/>
      <c r="AC12" s="655"/>
      <c r="AD12" s="860">
        <v>16420</v>
      </c>
      <c r="AE12" s="861"/>
      <c r="AF12" s="128" t="s">
        <v>907</v>
      </c>
      <c r="AG12" s="195">
        <v>150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67" t="s">
        <v>909</v>
      </c>
      <c r="B13" s="768"/>
      <c r="C13" s="660">
        <v>14020</v>
      </c>
      <c r="D13" s="661"/>
      <c r="E13" s="128" t="s">
        <v>910</v>
      </c>
      <c r="F13" s="397">
        <v>250</v>
      </c>
      <c r="G13" s="169"/>
      <c r="H13" s="196" t="s">
        <v>911</v>
      </c>
      <c r="I13" s="202"/>
      <c r="J13" s="767" t="s">
        <v>912</v>
      </c>
      <c r="K13" s="768"/>
      <c r="L13" s="660">
        <v>14170</v>
      </c>
      <c r="M13" s="666"/>
      <c r="N13" s="128" t="s">
        <v>913</v>
      </c>
      <c r="O13" s="197">
        <v>3030</v>
      </c>
      <c r="P13" s="169"/>
      <c r="Q13" s="196" t="s">
        <v>914</v>
      </c>
      <c r="R13" s="134"/>
      <c r="S13" s="343"/>
      <c r="T13" s="344"/>
      <c r="U13" s="660">
        <v>16020</v>
      </c>
      <c r="V13" s="900"/>
      <c r="W13" s="263" t="s">
        <v>915</v>
      </c>
      <c r="X13" s="264">
        <v>4735</v>
      </c>
      <c r="Y13" s="169"/>
      <c r="Z13" s="134" t="s">
        <v>916</v>
      </c>
      <c r="AA13" s="134"/>
      <c r="AB13" s="674"/>
      <c r="AC13" s="655"/>
      <c r="AD13" s="667">
        <v>16430</v>
      </c>
      <c r="AE13" s="668"/>
      <c r="AF13" s="366" t="s">
        <v>917</v>
      </c>
      <c r="AG13" s="794" t="s">
        <v>898</v>
      </c>
      <c r="AH13" s="795"/>
      <c r="AI13" s="261"/>
      <c r="AJ13" s="134"/>
      <c r="AK13" s="119"/>
      <c r="AL13" s="183"/>
    </row>
    <row r="14" spans="1:39" ht="15.75" customHeight="1" thickBot="1">
      <c r="A14" s="674"/>
      <c r="B14" s="655"/>
      <c r="C14" s="708">
        <v>14021</v>
      </c>
      <c r="D14" s="819"/>
      <c r="E14" s="382" t="s">
        <v>918</v>
      </c>
      <c r="F14" s="794" t="s">
        <v>929</v>
      </c>
      <c r="G14" s="795"/>
      <c r="H14" s="196" t="s">
        <v>919</v>
      </c>
      <c r="I14" s="202"/>
      <c r="J14" s="767" t="s">
        <v>920</v>
      </c>
      <c r="K14" s="768"/>
      <c r="L14" s="667">
        <v>14190</v>
      </c>
      <c r="M14" s="668"/>
      <c r="N14" s="136" t="s">
        <v>921</v>
      </c>
      <c r="O14" s="794" t="s">
        <v>922</v>
      </c>
      <c r="P14" s="795"/>
      <c r="Q14" s="196"/>
      <c r="R14" s="134"/>
      <c r="S14" s="674" t="s">
        <v>923</v>
      </c>
      <c r="T14" s="655"/>
      <c r="U14" s="660">
        <v>16030</v>
      </c>
      <c r="V14" s="900"/>
      <c r="W14" s="263" t="s">
        <v>924</v>
      </c>
      <c r="X14" s="264">
        <v>2125</v>
      </c>
      <c r="Y14" s="169"/>
      <c r="Z14" s="134" t="s">
        <v>925</v>
      </c>
      <c r="AA14" s="134"/>
      <c r="AB14" s="674"/>
      <c r="AC14" s="655"/>
      <c r="AD14" s="860">
        <v>16440</v>
      </c>
      <c r="AE14" s="861"/>
      <c r="AF14" s="178" t="s">
        <v>926</v>
      </c>
      <c r="AG14" s="195">
        <v>4655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74"/>
      <c r="B15" s="655"/>
      <c r="C15" s="667">
        <v>14030</v>
      </c>
      <c r="D15" s="668"/>
      <c r="E15" s="136" t="s">
        <v>928</v>
      </c>
      <c r="F15" s="794" t="s">
        <v>929</v>
      </c>
      <c r="G15" s="795"/>
      <c r="H15" s="196" t="s">
        <v>930</v>
      </c>
      <c r="I15" s="202"/>
      <c r="J15" s="674"/>
      <c r="K15" s="655"/>
      <c r="L15" s="660">
        <v>14200</v>
      </c>
      <c r="M15" s="666"/>
      <c r="N15" s="128" t="s">
        <v>931</v>
      </c>
      <c r="O15" s="197">
        <v>400</v>
      </c>
      <c r="P15" s="169"/>
      <c r="Q15" s="196" t="s">
        <v>932</v>
      </c>
      <c r="R15" s="134"/>
      <c r="S15" s="674" t="s">
        <v>933</v>
      </c>
      <c r="T15" s="655"/>
      <c r="U15" s="671">
        <v>16040</v>
      </c>
      <c r="V15" s="901"/>
      <c r="W15" s="265" t="s">
        <v>934</v>
      </c>
      <c r="X15" s="266">
        <v>3635</v>
      </c>
      <c r="Y15" s="169"/>
      <c r="Z15" s="134" t="s">
        <v>935</v>
      </c>
      <c r="AA15" s="134"/>
      <c r="AB15" s="767" t="s">
        <v>936</v>
      </c>
      <c r="AC15" s="768"/>
      <c r="AD15" s="860">
        <v>16450</v>
      </c>
      <c r="AE15" s="861"/>
      <c r="AF15" s="128" t="s">
        <v>937</v>
      </c>
      <c r="AG15" s="197">
        <v>825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74"/>
      <c r="B16" s="655"/>
      <c r="C16" s="660">
        <v>16380</v>
      </c>
      <c r="D16" s="661"/>
      <c r="E16" s="198" t="s">
        <v>939</v>
      </c>
      <c r="F16" s="397">
        <v>120</v>
      </c>
      <c r="G16" s="169"/>
      <c r="H16" s="196" t="s">
        <v>940</v>
      </c>
      <c r="I16" s="202"/>
      <c r="J16" s="674"/>
      <c r="K16" s="655"/>
      <c r="L16" s="660">
        <v>14210</v>
      </c>
      <c r="M16" s="666"/>
      <c r="N16" s="128" t="s">
        <v>941</v>
      </c>
      <c r="O16" s="197">
        <v>75</v>
      </c>
      <c r="P16" s="169"/>
      <c r="Q16" s="196" t="s">
        <v>942</v>
      </c>
      <c r="R16" s="134"/>
      <c r="S16" s="674" t="s">
        <v>943</v>
      </c>
      <c r="T16" s="902"/>
      <c r="U16" s="903">
        <v>16050</v>
      </c>
      <c r="V16" s="904"/>
      <c r="W16" s="267" t="s">
        <v>944</v>
      </c>
      <c r="X16" s="268">
        <v>855</v>
      </c>
      <c r="Y16" s="269"/>
      <c r="Z16" s="134" t="s">
        <v>945</v>
      </c>
      <c r="AA16" s="134"/>
      <c r="AB16" s="767" t="s">
        <v>946</v>
      </c>
      <c r="AC16" s="768"/>
      <c r="AD16" s="860">
        <v>16460</v>
      </c>
      <c r="AE16" s="861"/>
      <c r="AF16" s="128" t="s">
        <v>947</v>
      </c>
      <c r="AG16" s="197">
        <v>620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74"/>
      <c r="B17" s="655"/>
      <c r="C17" s="660">
        <v>16382</v>
      </c>
      <c r="D17" s="700"/>
      <c r="E17" s="198" t="s">
        <v>949</v>
      </c>
      <c r="F17" s="197">
        <v>20</v>
      </c>
      <c r="G17" s="169"/>
      <c r="H17" s="196" t="s">
        <v>950</v>
      </c>
      <c r="I17" s="202"/>
      <c r="J17" s="893" t="s">
        <v>951</v>
      </c>
      <c r="K17" s="768"/>
      <c r="L17" s="660">
        <v>14070</v>
      </c>
      <c r="M17" s="666"/>
      <c r="N17" s="128" t="s">
        <v>952</v>
      </c>
      <c r="O17" s="197">
        <v>1265</v>
      </c>
      <c r="P17" s="169"/>
      <c r="Q17" s="196" t="s">
        <v>953</v>
      </c>
      <c r="R17" s="134"/>
      <c r="S17" s="343"/>
      <c r="T17" s="344"/>
      <c r="U17" s="896">
        <v>14130</v>
      </c>
      <c r="V17" s="897"/>
      <c r="W17" s="198" t="s">
        <v>954</v>
      </c>
      <c r="X17" s="197">
        <v>25</v>
      </c>
      <c r="Y17" s="169"/>
      <c r="Z17" s="134" t="s">
        <v>955</v>
      </c>
      <c r="AA17" s="134"/>
      <c r="AB17" s="767" t="s">
        <v>956</v>
      </c>
      <c r="AC17" s="768"/>
      <c r="AD17" s="860">
        <v>16470</v>
      </c>
      <c r="AE17" s="861"/>
      <c r="AF17" s="128" t="s">
        <v>957</v>
      </c>
      <c r="AG17" s="197">
        <v>350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74"/>
      <c r="B18" s="655"/>
      <c r="C18" s="660">
        <v>16385</v>
      </c>
      <c r="D18" s="700"/>
      <c r="E18" s="128" t="s">
        <v>959</v>
      </c>
      <c r="F18" s="197">
        <v>95</v>
      </c>
      <c r="G18" s="169"/>
      <c r="H18" s="196" t="s">
        <v>960</v>
      </c>
      <c r="I18" s="202"/>
      <c r="J18" s="894"/>
      <c r="K18" s="655"/>
      <c r="L18" s="667">
        <v>14090</v>
      </c>
      <c r="M18" s="668"/>
      <c r="N18" s="185" t="s">
        <v>961</v>
      </c>
      <c r="O18" s="794" t="s">
        <v>962</v>
      </c>
      <c r="P18" s="795"/>
      <c r="Q18" s="196"/>
      <c r="R18" s="134"/>
      <c r="S18" s="343"/>
      <c r="T18" s="344"/>
      <c r="U18" s="660">
        <v>14140</v>
      </c>
      <c r="V18" s="689"/>
      <c r="W18" s="139" t="s">
        <v>963</v>
      </c>
      <c r="X18" s="218">
        <v>1235</v>
      </c>
      <c r="Y18" s="186"/>
      <c r="Z18" s="134" t="s">
        <v>964</v>
      </c>
      <c r="AA18" s="134"/>
      <c r="AB18" s="674"/>
      <c r="AC18" s="655"/>
      <c r="AD18" s="860">
        <v>16480</v>
      </c>
      <c r="AE18" s="861"/>
      <c r="AF18" s="128" t="s">
        <v>965</v>
      </c>
      <c r="AG18" s="197">
        <v>140</v>
      </c>
      <c r="AH18" s="169"/>
      <c r="AI18" s="261" t="s">
        <v>966</v>
      </c>
      <c r="AJ18" s="134"/>
      <c r="AK18" s="119"/>
    </row>
    <row r="19" spans="1:39" ht="15.75" customHeight="1">
      <c r="A19" s="687"/>
      <c r="B19" s="688"/>
      <c r="C19" s="805">
        <v>16386</v>
      </c>
      <c r="D19" s="806"/>
      <c r="E19" s="252" t="s">
        <v>967</v>
      </c>
      <c r="F19" s="794" t="s">
        <v>968</v>
      </c>
      <c r="G19" s="795"/>
      <c r="H19" s="196" t="s">
        <v>969</v>
      </c>
      <c r="I19" s="202"/>
      <c r="J19" s="894"/>
      <c r="K19" s="655"/>
      <c r="L19" s="667">
        <v>14220</v>
      </c>
      <c r="M19" s="686"/>
      <c r="N19" s="185" t="s">
        <v>970</v>
      </c>
      <c r="O19" s="794" t="s">
        <v>962</v>
      </c>
      <c r="P19" s="795"/>
      <c r="Q19" s="196"/>
      <c r="R19" s="260"/>
      <c r="S19" s="781" t="s">
        <v>971</v>
      </c>
      <c r="T19" s="770"/>
      <c r="U19" s="860">
        <v>16070</v>
      </c>
      <c r="V19" s="862"/>
      <c r="W19" s="128" t="s">
        <v>972</v>
      </c>
      <c r="X19" s="197">
        <v>1620</v>
      </c>
      <c r="Y19" s="169"/>
      <c r="Z19" s="134" t="s">
        <v>973</v>
      </c>
      <c r="AA19" s="134"/>
      <c r="AB19" s="769" t="s">
        <v>974</v>
      </c>
      <c r="AC19" s="770"/>
      <c r="AD19" s="860">
        <v>16490</v>
      </c>
      <c r="AE19" s="861"/>
      <c r="AF19" s="128" t="s">
        <v>975</v>
      </c>
      <c r="AG19" s="197">
        <v>745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94"/>
      <c r="K20" s="655"/>
      <c r="L20" s="660">
        <v>14230</v>
      </c>
      <c r="M20" s="666"/>
      <c r="N20" s="128" t="s">
        <v>978</v>
      </c>
      <c r="O20" s="197">
        <v>210</v>
      </c>
      <c r="P20" s="169"/>
      <c r="Q20" s="196" t="s">
        <v>979</v>
      </c>
      <c r="R20" s="134"/>
      <c r="S20" s="767" t="s">
        <v>980</v>
      </c>
      <c r="T20" s="768"/>
      <c r="U20" s="667">
        <v>16100</v>
      </c>
      <c r="V20" s="880"/>
      <c r="W20" s="223" t="s">
        <v>981</v>
      </c>
      <c r="X20" s="898" t="s">
        <v>982</v>
      </c>
      <c r="Y20" s="899"/>
      <c r="Z20" s="134"/>
      <c r="AA20" s="134"/>
      <c r="AB20" s="767" t="s">
        <v>983</v>
      </c>
      <c r="AC20" s="768"/>
      <c r="AD20" s="860">
        <v>16390</v>
      </c>
      <c r="AE20" s="861"/>
      <c r="AF20" s="128" t="s">
        <v>984</v>
      </c>
      <c r="AG20" s="197">
        <v>225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895"/>
      <c r="K21" s="688"/>
      <c r="L21" s="690">
        <v>14240</v>
      </c>
      <c r="M21" s="707"/>
      <c r="N21" s="171" t="s">
        <v>987</v>
      </c>
      <c r="O21" s="203">
        <v>40</v>
      </c>
      <c r="P21" s="173"/>
      <c r="Q21" s="196" t="s">
        <v>988</v>
      </c>
      <c r="R21" s="134"/>
      <c r="S21" s="674"/>
      <c r="T21" s="655"/>
      <c r="U21" s="860">
        <v>16110</v>
      </c>
      <c r="V21" s="862"/>
      <c r="W21" s="128" t="s">
        <v>989</v>
      </c>
      <c r="X21" s="195">
        <v>2225</v>
      </c>
      <c r="Y21" s="169"/>
      <c r="Z21" s="134" t="s">
        <v>990</v>
      </c>
      <c r="AA21" s="134"/>
      <c r="AB21" s="674"/>
      <c r="AC21" s="655"/>
      <c r="AD21" s="667">
        <v>18430</v>
      </c>
      <c r="AE21" s="668"/>
      <c r="AF21" s="136" t="s">
        <v>991</v>
      </c>
      <c r="AG21" s="794" t="s">
        <v>992</v>
      </c>
      <c r="AH21" s="795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75"/>
      <c r="T22" s="676"/>
      <c r="U22" s="860">
        <v>16120</v>
      </c>
      <c r="V22" s="862"/>
      <c r="W22" s="128" t="s">
        <v>993</v>
      </c>
      <c r="X22" s="197">
        <v>1935</v>
      </c>
      <c r="Y22" s="169"/>
      <c r="Z22" s="134" t="s">
        <v>994</v>
      </c>
      <c r="AA22" s="134"/>
      <c r="AB22" s="687"/>
      <c r="AC22" s="688"/>
      <c r="AD22" s="863">
        <v>18450</v>
      </c>
      <c r="AE22" s="885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67" t="s">
        <v>997</v>
      </c>
      <c r="T23" s="768"/>
      <c r="U23" s="860">
        <v>16150</v>
      </c>
      <c r="V23" s="862"/>
      <c r="W23" s="128" t="s">
        <v>998</v>
      </c>
      <c r="X23" s="197">
        <v>1225</v>
      </c>
      <c r="Y23" s="169"/>
      <c r="Z23" s="134" t="s">
        <v>999</v>
      </c>
      <c r="AA23" s="134"/>
      <c r="AB23" s="428" t="s">
        <v>1000</v>
      </c>
      <c r="AC23" s="423"/>
      <c r="AD23" s="423"/>
      <c r="AE23" s="423"/>
      <c r="AF23" s="423"/>
      <c r="AG23" s="423"/>
      <c r="AH23" s="423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67" t="s">
        <v>1001</v>
      </c>
      <c r="T24" s="768"/>
      <c r="U24" s="708">
        <v>16160</v>
      </c>
      <c r="V24" s="887"/>
      <c r="W24" s="360" t="s">
        <v>1002</v>
      </c>
      <c r="X24" s="890" t="s">
        <v>1731</v>
      </c>
      <c r="Y24" s="891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9" t="s">
        <v>1004</v>
      </c>
      <c r="B25" s="359"/>
      <c r="C25" s="359"/>
      <c r="D25" s="359"/>
      <c r="E25" s="359"/>
      <c r="F25" s="359"/>
      <c r="G25" s="359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75"/>
      <c r="T25" s="676"/>
      <c r="U25" s="860">
        <v>16170</v>
      </c>
      <c r="V25" s="862"/>
      <c r="W25" s="139" t="s">
        <v>1730</v>
      </c>
      <c r="X25" s="197">
        <v>3075</v>
      </c>
      <c r="Y25" s="169"/>
      <c r="Z25" s="134" t="s">
        <v>1005</v>
      </c>
      <c r="AA25" s="134"/>
      <c r="AB25" s="807" t="s">
        <v>1006</v>
      </c>
      <c r="AC25" s="808"/>
      <c r="AD25" s="808"/>
      <c r="AE25" s="808"/>
      <c r="AF25" s="808"/>
      <c r="AG25" s="808"/>
      <c r="AH25" s="888" t="s">
        <v>933</v>
      </c>
      <c r="AI25" s="134"/>
      <c r="AJ25" s="134"/>
      <c r="AK25" s="134"/>
      <c r="AL25" s="134"/>
    </row>
    <row r="26" spans="1:39" ht="15.75" customHeight="1" thickBot="1">
      <c r="A26" s="702" t="s">
        <v>344</v>
      </c>
      <c r="B26" s="679"/>
      <c r="C26" s="678" t="s">
        <v>4</v>
      </c>
      <c r="D26" s="679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67" t="s">
        <v>1007</v>
      </c>
      <c r="T26" s="768"/>
      <c r="U26" s="860">
        <v>16180</v>
      </c>
      <c r="V26" s="892"/>
      <c r="W26" s="263" t="s">
        <v>1008</v>
      </c>
      <c r="X26" s="264">
        <v>3410</v>
      </c>
      <c r="Y26" s="169"/>
      <c r="Z26" s="134" t="s">
        <v>1009</v>
      </c>
      <c r="AA26" s="134"/>
      <c r="AB26" s="810"/>
      <c r="AC26" s="811"/>
      <c r="AD26" s="811"/>
      <c r="AE26" s="811"/>
      <c r="AF26" s="811"/>
      <c r="AG26" s="811"/>
      <c r="AH26" s="889"/>
      <c r="AI26" s="134"/>
      <c r="AJ26" s="134"/>
      <c r="AK26" s="134"/>
      <c r="AL26" s="134"/>
    </row>
    <row r="27" spans="1:39" ht="15.75" customHeight="1" thickTop="1" thickBot="1">
      <c r="A27" s="673" t="s">
        <v>1010</v>
      </c>
      <c r="B27" s="653"/>
      <c r="C27" s="658">
        <v>14100</v>
      </c>
      <c r="D27" s="659"/>
      <c r="E27" s="128" t="s">
        <v>1011</v>
      </c>
      <c r="F27" s="494">
        <v>700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74"/>
      <c r="T27" s="655"/>
      <c r="U27" s="860">
        <v>16190</v>
      </c>
      <c r="V27" s="892"/>
      <c r="W27" s="263" t="s">
        <v>1013</v>
      </c>
      <c r="X27" s="264">
        <v>3465</v>
      </c>
      <c r="Y27" s="169"/>
      <c r="Z27" s="134" t="s">
        <v>1014</v>
      </c>
      <c r="AA27" s="134"/>
      <c r="AB27" s="649" t="s">
        <v>344</v>
      </c>
      <c r="AC27" s="650"/>
      <c r="AD27" s="651" t="s">
        <v>1015</v>
      </c>
      <c r="AE27" s="886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67" t="s">
        <v>1017</v>
      </c>
      <c r="B28" s="768"/>
      <c r="C28" s="660">
        <v>16350</v>
      </c>
      <c r="D28" s="661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74" t="s">
        <v>933</v>
      </c>
      <c r="T28" s="655"/>
      <c r="U28" s="860">
        <v>57150</v>
      </c>
      <c r="V28" s="861"/>
      <c r="W28" s="463" t="s">
        <v>1685</v>
      </c>
      <c r="X28" s="264">
        <v>590</v>
      </c>
      <c r="Y28" s="462"/>
      <c r="Z28" s="134" t="s">
        <v>1022</v>
      </c>
      <c r="AA28" s="134"/>
      <c r="AB28" s="790" t="s">
        <v>1023</v>
      </c>
      <c r="AC28" s="745"/>
      <c r="AD28" s="865"/>
      <c r="AE28" s="883"/>
      <c r="AF28" s="876"/>
      <c r="AG28" s="878">
        <f>AH45-SUM(AG30:AG33)</f>
        <v>43725</v>
      </c>
      <c r="AH28" s="879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75"/>
      <c r="B29" s="676"/>
      <c r="C29" s="660">
        <v>16360</v>
      </c>
      <c r="D29" s="661"/>
      <c r="E29" s="128" t="s">
        <v>1024</v>
      </c>
      <c r="F29" s="197">
        <v>535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67" t="s">
        <v>1020</v>
      </c>
      <c r="T29" s="768"/>
      <c r="U29" s="881">
        <v>16210</v>
      </c>
      <c r="V29" s="882"/>
      <c r="W29" s="138" t="s">
        <v>1021</v>
      </c>
      <c r="X29" s="195">
        <v>1165</v>
      </c>
      <c r="Y29" s="168"/>
      <c r="Z29" s="134"/>
      <c r="AA29" s="134"/>
      <c r="AB29" s="791"/>
      <c r="AC29" s="792"/>
      <c r="AD29" s="867"/>
      <c r="AE29" s="884"/>
      <c r="AF29" s="877"/>
      <c r="AG29" s="853"/>
      <c r="AH29" s="855"/>
      <c r="AI29" s="134"/>
      <c r="AJ29" s="134"/>
      <c r="AK29" s="134"/>
      <c r="AL29" s="134"/>
    </row>
    <row r="30" spans="1:39" ht="15.75" customHeight="1" thickTop="1">
      <c r="A30" s="769" t="s">
        <v>1029</v>
      </c>
      <c r="B30" s="770"/>
      <c r="C30" s="860">
        <v>16340</v>
      </c>
      <c r="D30" s="861"/>
      <c r="E30" s="128" t="s">
        <v>1030</v>
      </c>
      <c r="F30" s="197">
        <v>445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69" t="s">
        <v>1026</v>
      </c>
      <c r="T30" s="770"/>
      <c r="U30" s="667">
        <v>16220</v>
      </c>
      <c r="V30" s="880"/>
      <c r="W30" s="185" t="s">
        <v>1027</v>
      </c>
      <c r="X30" s="794" t="s">
        <v>1028</v>
      </c>
      <c r="Y30" s="795"/>
      <c r="Z30" s="134" t="s">
        <v>1034</v>
      </c>
      <c r="AA30" s="134"/>
      <c r="AB30" s="790" t="s">
        <v>1035</v>
      </c>
      <c r="AC30" s="745"/>
      <c r="AD30" s="870"/>
      <c r="AE30" s="871"/>
      <c r="AF30" s="856"/>
      <c r="AG30" s="852">
        <f>SUM(X13:X15)</f>
        <v>10495</v>
      </c>
      <c r="AH30" s="854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69" t="s">
        <v>1036</v>
      </c>
      <c r="B31" s="770"/>
      <c r="C31" s="860">
        <v>16310</v>
      </c>
      <c r="D31" s="861"/>
      <c r="E31" s="128" t="s">
        <v>1037</v>
      </c>
      <c r="F31" s="197">
        <v>1340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69" t="s">
        <v>1032</v>
      </c>
      <c r="T31" s="770"/>
      <c r="U31" s="860">
        <v>16230</v>
      </c>
      <c r="V31" s="862"/>
      <c r="W31" s="128" t="s">
        <v>1033</v>
      </c>
      <c r="X31" s="264">
        <v>1625</v>
      </c>
      <c r="Y31" s="169"/>
      <c r="Z31" s="134" t="s">
        <v>1041</v>
      </c>
      <c r="AA31" s="134"/>
      <c r="AB31" s="869"/>
      <c r="AC31" s="760"/>
      <c r="AD31" s="872"/>
      <c r="AE31" s="873"/>
      <c r="AF31" s="857"/>
      <c r="AG31" s="858"/>
      <c r="AH31" s="859"/>
      <c r="AI31" s="134"/>
      <c r="AJ31" s="134"/>
      <c r="AK31" s="119"/>
      <c r="AL31" s="134"/>
    </row>
    <row r="32" spans="1:39" ht="15.65" customHeight="1">
      <c r="A32" s="687" t="s">
        <v>1042</v>
      </c>
      <c r="B32" s="688"/>
      <c r="C32" s="874">
        <v>16300</v>
      </c>
      <c r="D32" s="875"/>
      <c r="E32" s="420" t="s">
        <v>1043</v>
      </c>
      <c r="F32" s="421">
        <v>575</v>
      </c>
      <c r="G32" s="422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67" t="s">
        <v>1039</v>
      </c>
      <c r="T32" s="768"/>
      <c r="U32" s="860">
        <v>16250</v>
      </c>
      <c r="V32" s="862"/>
      <c r="W32" s="128" t="s">
        <v>1040</v>
      </c>
      <c r="X32" s="197">
        <v>2225</v>
      </c>
      <c r="Y32" s="169"/>
      <c r="Z32" s="134" t="s">
        <v>1046</v>
      </c>
      <c r="AA32" s="134"/>
      <c r="AB32" s="790" t="s">
        <v>1007</v>
      </c>
      <c r="AC32" s="745"/>
      <c r="AD32" s="865"/>
      <c r="AE32" s="866"/>
      <c r="AF32" s="850"/>
      <c r="AG32" s="852">
        <f>SUM(X26:X27)</f>
        <v>6875</v>
      </c>
      <c r="AH32" s="854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87"/>
      <c r="T33" s="688"/>
      <c r="U33" s="863">
        <v>16280</v>
      </c>
      <c r="V33" s="864"/>
      <c r="W33" s="171" t="s">
        <v>1045</v>
      </c>
      <c r="X33" s="203">
        <v>835</v>
      </c>
      <c r="Y33" s="173"/>
      <c r="Z33" s="134"/>
      <c r="AA33" s="134"/>
      <c r="AB33" s="791"/>
      <c r="AC33" s="792"/>
      <c r="AD33" s="867"/>
      <c r="AE33" s="868"/>
      <c r="AF33" s="851"/>
      <c r="AG33" s="853"/>
      <c r="AH33" s="855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1775</v>
      </c>
      <c r="B39" s="119"/>
      <c r="O39"/>
      <c r="P39" s="320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1" t="s">
        <v>1684</v>
      </c>
      <c r="B40" s="359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8" t="s">
        <v>507</v>
      </c>
      <c r="AG44" s="419"/>
      <c r="AH44" s="215">
        <f>SUM(F11:F19,F27:F32,O11:O21,X11:X33,AG11:AG22)</f>
        <v>61095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61095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z0HCieWFKhRjPcRarkibzHP0HHgFLl+hQJtpVeqSRiF0rf3ix89c2socm2QqDrI991foDCCyaFhwHO0yinimqA==" saltValue="E9XCacUqzfk91SDro9YNTA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7</v>
      </c>
      <c r="B2" s="630"/>
      <c r="C2" s="631" t="s">
        <v>1050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1051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1052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F37</f>
        <v>0</v>
      </c>
      <c r="M7" s="799"/>
      <c r="N7" s="799"/>
      <c r="O7" s="798">
        <f>SUM(P11:P20,Y11:Y25,AH11:AH20)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97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2" t="s">
        <v>1057</v>
      </c>
      <c r="B11" s="653"/>
      <c r="C11" s="658">
        <v>44020</v>
      </c>
      <c r="D11" s="622"/>
      <c r="E11" s="333" t="s">
        <v>1058</v>
      </c>
      <c r="F11" s="494">
        <v>3420</v>
      </c>
      <c r="G11" s="276"/>
      <c r="H11" s="196" t="s">
        <v>1059</v>
      </c>
      <c r="I11" s="134"/>
      <c r="J11" s="673" t="s">
        <v>1060</v>
      </c>
      <c r="K11" s="653"/>
      <c r="L11" s="658">
        <v>18003</v>
      </c>
      <c r="M11" s="659"/>
      <c r="N11" s="287" t="s">
        <v>1061</v>
      </c>
      <c r="O11" s="494">
        <v>35</v>
      </c>
      <c r="P11" s="236"/>
      <c r="Q11" s="196" t="s">
        <v>1062</v>
      </c>
      <c r="R11" s="202"/>
      <c r="S11" s="673" t="s">
        <v>1063</v>
      </c>
      <c r="T11" s="653"/>
      <c r="U11" s="658">
        <v>18270</v>
      </c>
      <c r="V11" s="659"/>
      <c r="W11" s="124" t="s">
        <v>1064</v>
      </c>
      <c r="X11" s="494">
        <v>810</v>
      </c>
      <c r="Y11" s="169"/>
      <c r="Z11" s="134" t="s">
        <v>1065</v>
      </c>
      <c r="AA11" s="97"/>
      <c r="AB11" s="673" t="s">
        <v>1066</v>
      </c>
      <c r="AC11" s="653"/>
      <c r="AD11" s="658">
        <v>18100</v>
      </c>
      <c r="AE11" s="659"/>
      <c r="AF11" s="124" t="s">
        <v>1067</v>
      </c>
      <c r="AG11" s="494">
        <v>2055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654"/>
      <c r="B12" s="655"/>
      <c r="C12" s="660">
        <v>44030</v>
      </c>
      <c r="D12" s="563"/>
      <c r="E12" s="178" t="s">
        <v>1069</v>
      </c>
      <c r="F12" s="264">
        <v>1660</v>
      </c>
      <c r="G12" s="170"/>
      <c r="H12" s="196" t="s">
        <v>1070</v>
      </c>
      <c r="I12" s="134"/>
      <c r="J12" s="674"/>
      <c r="K12" s="655"/>
      <c r="L12" s="667">
        <v>18006</v>
      </c>
      <c r="M12" s="668"/>
      <c r="N12" s="185" t="s">
        <v>1071</v>
      </c>
      <c r="O12" s="794" t="s">
        <v>1072</v>
      </c>
      <c r="P12" s="795"/>
      <c r="Q12" s="196" t="s">
        <v>1073</v>
      </c>
      <c r="R12" s="202"/>
      <c r="S12" s="767" t="s">
        <v>1074</v>
      </c>
      <c r="T12" s="768"/>
      <c r="U12" s="660">
        <v>18280</v>
      </c>
      <c r="V12" s="661"/>
      <c r="W12" s="128" t="s">
        <v>1075</v>
      </c>
      <c r="X12" s="197">
        <v>755</v>
      </c>
      <c r="Y12" s="169"/>
      <c r="Z12" s="134" t="s">
        <v>1076</v>
      </c>
      <c r="AA12" s="97"/>
      <c r="AB12" s="674"/>
      <c r="AC12" s="655"/>
      <c r="AD12" s="667">
        <v>18120</v>
      </c>
      <c r="AE12" s="668"/>
      <c r="AF12" s="136" t="s">
        <v>1077</v>
      </c>
      <c r="AG12" s="794" t="s">
        <v>1078</v>
      </c>
      <c r="AH12" s="795"/>
      <c r="AI12" s="134"/>
      <c r="AJ12" s="134"/>
      <c r="AK12" s="97"/>
      <c r="AL12" s="134"/>
    </row>
    <row r="13" spans="1:38" ht="15.75" customHeight="1">
      <c r="A13" s="654"/>
      <c r="B13" s="655"/>
      <c r="C13" s="660">
        <v>44040</v>
      </c>
      <c r="D13" s="563"/>
      <c r="E13" s="178" t="s">
        <v>1079</v>
      </c>
      <c r="F13" s="264">
        <v>3565</v>
      </c>
      <c r="G13" s="170"/>
      <c r="H13" s="196" t="s">
        <v>1080</v>
      </c>
      <c r="I13" s="134"/>
      <c r="J13" s="767" t="s">
        <v>1081</v>
      </c>
      <c r="K13" s="768"/>
      <c r="L13" s="660">
        <v>18010</v>
      </c>
      <c r="M13" s="661"/>
      <c r="N13" s="178" t="s">
        <v>1082</v>
      </c>
      <c r="O13" s="264">
        <v>1480</v>
      </c>
      <c r="P13" s="169"/>
      <c r="Q13" s="196" t="s">
        <v>1083</v>
      </c>
      <c r="R13" s="202"/>
      <c r="S13" s="767" t="s">
        <v>1084</v>
      </c>
      <c r="T13" s="768"/>
      <c r="U13" s="667">
        <v>18290</v>
      </c>
      <c r="V13" s="668"/>
      <c r="W13" s="136" t="s">
        <v>1085</v>
      </c>
      <c r="X13" s="794" t="s">
        <v>1086</v>
      </c>
      <c r="Y13" s="795"/>
      <c r="Z13" s="134"/>
      <c r="AA13" s="97"/>
      <c r="AB13" s="767" t="s">
        <v>1087</v>
      </c>
      <c r="AC13" s="768"/>
      <c r="AD13" s="682">
        <v>18130</v>
      </c>
      <c r="AE13" s="703"/>
      <c r="AF13" s="698" t="s">
        <v>1088</v>
      </c>
      <c r="AG13" s="924">
        <v>2835</v>
      </c>
      <c r="AH13" s="695"/>
      <c r="AI13" s="927" t="s">
        <v>1089</v>
      </c>
      <c r="AJ13" s="134"/>
      <c r="AK13" s="277"/>
      <c r="AL13" s="134"/>
    </row>
    <row r="14" spans="1:38" ht="15.75" customHeight="1">
      <c r="A14" s="654"/>
      <c r="B14" s="655"/>
      <c r="C14" s="660">
        <v>44050</v>
      </c>
      <c r="D14" s="563"/>
      <c r="E14" s="178" t="s">
        <v>1090</v>
      </c>
      <c r="F14" s="264">
        <v>2405</v>
      </c>
      <c r="G14" s="166"/>
      <c r="H14" s="196" t="s">
        <v>1091</v>
      </c>
      <c r="I14" s="134"/>
      <c r="J14" s="767" t="s">
        <v>1092</v>
      </c>
      <c r="K14" s="768"/>
      <c r="L14" s="660">
        <v>18040</v>
      </c>
      <c r="M14" s="661"/>
      <c r="N14" s="128" t="s">
        <v>1093</v>
      </c>
      <c r="O14" s="197">
        <v>855</v>
      </c>
      <c r="P14" s="169"/>
      <c r="Q14" s="196" t="s">
        <v>1094</v>
      </c>
      <c r="R14" s="202"/>
      <c r="S14" s="674"/>
      <c r="T14" s="655"/>
      <c r="U14" s="660">
        <v>18300</v>
      </c>
      <c r="V14" s="661"/>
      <c r="W14" s="128" t="s">
        <v>1095</v>
      </c>
      <c r="X14" s="197">
        <v>2715</v>
      </c>
      <c r="Y14" s="169"/>
      <c r="Z14" s="134" t="s">
        <v>1096</v>
      </c>
      <c r="AA14" s="97"/>
      <c r="AB14" s="767" t="s">
        <v>1097</v>
      </c>
      <c r="AC14" s="768"/>
      <c r="AD14" s="928"/>
      <c r="AE14" s="929"/>
      <c r="AF14" s="699"/>
      <c r="AG14" s="925"/>
      <c r="AH14" s="926"/>
      <c r="AI14" s="927"/>
      <c r="AJ14" s="134"/>
      <c r="AK14" s="97"/>
      <c r="AL14" s="134"/>
    </row>
    <row r="15" spans="1:38" ht="15.75" customHeight="1">
      <c r="A15" s="654"/>
      <c r="B15" s="655"/>
      <c r="C15" s="660">
        <v>44060</v>
      </c>
      <c r="D15" s="563"/>
      <c r="E15" s="178" t="s">
        <v>1098</v>
      </c>
      <c r="F15" s="264">
        <v>3855</v>
      </c>
      <c r="G15" s="170"/>
      <c r="H15" s="196" t="s">
        <v>1099</v>
      </c>
      <c r="I15" s="134"/>
      <c r="J15" s="767" t="s">
        <v>1100</v>
      </c>
      <c r="K15" s="768"/>
      <c r="L15" s="660">
        <v>18050</v>
      </c>
      <c r="M15" s="661"/>
      <c r="N15" s="128" t="s">
        <v>1101</v>
      </c>
      <c r="O15" s="197">
        <v>1450</v>
      </c>
      <c r="P15" s="169"/>
      <c r="Q15" s="196" t="s">
        <v>1102</v>
      </c>
      <c r="R15" s="202"/>
      <c r="S15" s="674"/>
      <c r="T15" s="655"/>
      <c r="U15" s="660">
        <v>18330</v>
      </c>
      <c r="V15" s="700"/>
      <c r="W15" s="128" t="s">
        <v>1103</v>
      </c>
      <c r="X15" s="197">
        <v>200</v>
      </c>
      <c r="Y15" s="169"/>
      <c r="Z15" s="134" t="s">
        <v>1104</v>
      </c>
      <c r="AA15" s="134"/>
      <c r="AB15" s="767" t="s">
        <v>1105</v>
      </c>
      <c r="AC15" s="768"/>
      <c r="AD15" s="860">
        <v>18150</v>
      </c>
      <c r="AE15" s="861"/>
      <c r="AF15" s="128" t="s">
        <v>1106</v>
      </c>
      <c r="AG15" s="197">
        <v>3950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654"/>
      <c r="B16" s="655"/>
      <c r="C16" s="660">
        <v>44185</v>
      </c>
      <c r="D16" s="563"/>
      <c r="E16" s="178" t="s">
        <v>1108</v>
      </c>
      <c r="F16" s="264">
        <v>2000</v>
      </c>
      <c r="G16" s="170"/>
      <c r="H16" s="196" t="s">
        <v>1109</v>
      </c>
      <c r="I16" s="134"/>
      <c r="J16" s="767" t="s">
        <v>1110</v>
      </c>
      <c r="K16" s="768"/>
      <c r="L16" s="660">
        <v>18060</v>
      </c>
      <c r="M16" s="661"/>
      <c r="N16" s="128" t="s">
        <v>1111</v>
      </c>
      <c r="O16" s="197">
        <v>520</v>
      </c>
      <c r="P16" s="169"/>
      <c r="Q16" s="196" t="s">
        <v>1112</v>
      </c>
      <c r="R16" s="202"/>
      <c r="S16" s="675"/>
      <c r="T16" s="676"/>
      <c r="U16" s="660">
        <v>18340</v>
      </c>
      <c r="V16" s="700"/>
      <c r="W16" s="128" t="s">
        <v>1113</v>
      </c>
      <c r="X16" s="197">
        <v>335</v>
      </c>
      <c r="Y16" s="169"/>
      <c r="Z16" s="134" t="s">
        <v>1114</v>
      </c>
      <c r="AA16" s="97"/>
      <c r="AB16" s="674"/>
      <c r="AC16" s="655"/>
      <c r="AD16" s="860">
        <v>18160</v>
      </c>
      <c r="AE16" s="862"/>
      <c r="AF16" s="128" t="s">
        <v>1115</v>
      </c>
      <c r="AG16" s="197">
        <v>440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654"/>
      <c r="B17" s="655"/>
      <c r="C17" s="667">
        <v>44080</v>
      </c>
      <c r="D17" s="587"/>
      <c r="E17" s="366" t="s">
        <v>1117</v>
      </c>
      <c r="F17" s="919" t="s">
        <v>1118</v>
      </c>
      <c r="G17" s="920"/>
      <c r="H17" s="196" t="s">
        <v>1119</v>
      </c>
      <c r="I17" s="134"/>
      <c r="J17" s="674"/>
      <c r="K17" s="655"/>
      <c r="L17" s="660">
        <v>18070</v>
      </c>
      <c r="M17" s="661"/>
      <c r="N17" s="198" t="s">
        <v>1120</v>
      </c>
      <c r="O17" s="197">
        <v>205</v>
      </c>
      <c r="P17" s="169"/>
      <c r="Q17" s="196" t="s">
        <v>1121</v>
      </c>
      <c r="R17" s="202"/>
      <c r="S17" s="767" t="s">
        <v>1122</v>
      </c>
      <c r="T17" s="768"/>
      <c r="U17" s="660">
        <v>18350</v>
      </c>
      <c r="V17" s="700"/>
      <c r="W17" s="128" t="s">
        <v>1123</v>
      </c>
      <c r="X17" s="197">
        <v>795</v>
      </c>
      <c r="Y17" s="169"/>
      <c r="Z17" s="134" t="s">
        <v>1124</v>
      </c>
      <c r="AA17" s="97"/>
      <c r="AB17" s="674"/>
      <c r="AC17" s="655"/>
      <c r="AD17" s="860">
        <v>18170</v>
      </c>
      <c r="AE17" s="862"/>
      <c r="AF17" s="128" t="s">
        <v>1125</v>
      </c>
      <c r="AG17" s="197">
        <v>165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654"/>
      <c r="B18" s="655"/>
      <c r="C18" s="660">
        <v>44090</v>
      </c>
      <c r="D18" s="563"/>
      <c r="E18" s="178" t="s">
        <v>1127</v>
      </c>
      <c r="F18" s="264">
        <v>4265</v>
      </c>
      <c r="G18" s="170"/>
      <c r="H18" s="196" t="s">
        <v>1128</v>
      </c>
      <c r="I18" s="134"/>
      <c r="J18" s="767" t="s">
        <v>1129</v>
      </c>
      <c r="K18" s="768"/>
      <c r="L18" s="660">
        <v>18020</v>
      </c>
      <c r="M18" s="661"/>
      <c r="N18" s="128" t="s">
        <v>1130</v>
      </c>
      <c r="O18" s="197">
        <v>1795</v>
      </c>
      <c r="P18" s="169"/>
      <c r="Q18" s="196" t="s">
        <v>1131</v>
      </c>
      <c r="R18" s="202"/>
      <c r="S18" s="674"/>
      <c r="T18" s="655"/>
      <c r="U18" s="708">
        <v>18360</v>
      </c>
      <c r="V18" s="804"/>
      <c r="W18" s="360" t="s">
        <v>1132</v>
      </c>
      <c r="X18" s="794" t="s">
        <v>1133</v>
      </c>
      <c r="Y18" s="795"/>
      <c r="Z18" s="134" t="s">
        <v>1134</v>
      </c>
      <c r="AA18" s="134"/>
      <c r="AB18" s="767" t="s">
        <v>1135</v>
      </c>
      <c r="AC18" s="768"/>
      <c r="AD18" s="860">
        <v>18190</v>
      </c>
      <c r="AE18" s="862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654"/>
      <c r="B19" s="655"/>
      <c r="C19" s="660">
        <v>44100</v>
      </c>
      <c r="D19" s="563"/>
      <c r="E19" s="178" t="s">
        <v>1138</v>
      </c>
      <c r="F19" s="264">
        <v>1985</v>
      </c>
      <c r="G19" s="170"/>
      <c r="H19" s="196" t="s">
        <v>1139</v>
      </c>
      <c r="I19" s="134"/>
      <c r="J19" s="767" t="s">
        <v>1140</v>
      </c>
      <c r="K19" s="768"/>
      <c r="L19" s="660">
        <v>18030</v>
      </c>
      <c r="M19" s="661"/>
      <c r="N19" s="128" t="s">
        <v>1141</v>
      </c>
      <c r="O19" s="197">
        <v>1895</v>
      </c>
      <c r="P19" s="169"/>
      <c r="Q19" s="196" t="s">
        <v>1142</v>
      </c>
      <c r="R19" s="202"/>
      <c r="S19" s="674"/>
      <c r="T19" s="655"/>
      <c r="U19" s="660">
        <v>18370</v>
      </c>
      <c r="V19" s="700"/>
      <c r="W19" s="128" t="s">
        <v>1143</v>
      </c>
      <c r="X19" s="197">
        <v>3570</v>
      </c>
      <c r="Y19" s="169"/>
      <c r="Z19" s="134" t="s">
        <v>1144</v>
      </c>
      <c r="AA19" s="134"/>
      <c r="AB19" s="674"/>
      <c r="AC19" s="655"/>
      <c r="AD19" s="860">
        <v>18210</v>
      </c>
      <c r="AE19" s="862"/>
      <c r="AF19" s="128" t="s">
        <v>1145</v>
      </c>
      <c r="AG19" s="197">
        <v>400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654"/>
      <c r="B20" s="655"/>
      <c r="C20" s="660">
        <v>44110</v>
      </c>
      <c r="D20" s="563"/>
      <c r="E20" s="178" t="s">
        <v>1147</v>
      </c>
      <c r="F20" s="264">
        <v>2755</v>
      </c>
      <c r="G20" s="170"/>
      <c r="H20" s="196" t="s">
        <v>1148</v>
      </c>
      <c r="I20" s="134"/>
      <c r="J20" s="820" t="s">
        <v>1149</v>
      </c>
      <c r="K20" s="821"/>
      <c r="L20" s="690">
        <v>18090</v>
      </c>
      <c r="M20" s="706"/>
      <c r="N20" s="171" t="s">
        <v>1150</v>
      </c>
      <c r="O20" s="203">
        <v>910</v>
      </c>
      <c r="P20" s="173"/>
      <c r="Q20" s="196" t="s">
        <v>1151</v>
      </c>
      <c r="R20" s="202"/>
      <c r="S20" s="767" t="s">
        <v>1152</v>
      </c>
      <c r="T20" s="768"/>
      <c r="U20" s="660">
        <v>18400</v>
      </c>
      <c r="V20" s="700"/>
      <c r="W20" s="128" t="s">
        <v>1153</v>
      </c>
      <c r="X20" s="197">
        <v>465</v>
      </c>
      <c r="Y20" s="169"/>
      <c r="Z20" s="134" t="s">
        <v>1154</v>
      </c>
      <c r="AA20" s="134"/>
      <c r="AB20" s="820" t="s">
        <v>1155</v>
      </c>
      <c r="AC20" s="821"/>
      <c r="AD20" s="921">
        <v>18230</v>
      </c>
      <c r="AE20" s="922"/>
      <c r="AF20" s="139" t="s">
        <v>1156</v>
      </c>
      <c r="AG20" s="218">
        <v>250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654"/>
      <c r="B21" s="655"/>
      <c r="C21" s="660">
        <v>44120</v>
      </c>
      <c r="D21" s="563"/>
      <c r="E21" s="178" t="s">
        <v>1158</v>
      </c>
      <c r="F21" s="264">
        <v>3270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67" t="s">
        <v>1160</v>
      </c>
      <c r="T21" s="768"/>
      <c r="U21" s="660">
        <v>18240</v>
      </c>
      <c r="V21" s="700"/>
      <c r="W21" s="128" t="s">
        <v>1161</v>
      </c>
      <c r="X21" s="197">
        <v>1015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54"/>
      <c r="B22" s="655"/>
      <c r="C22" s="660">
        <v>44130</v>
      </c>
      <c r="D22" s="563"/>
      <c r="E22" s="178" t="s">
        <v>1163</v>
      </c>
      <c r="F22" s="264">
        <v>2250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74"/>
      <c r="T22" s="655"/>
      <c r="U22" s="667">
        <v>18260</v>
      </c>
      <c r="V22" s="923"/>
      <c r="W22" s="136" t="s">
        <v>1165</v>
      </c>
      <c r="X22" s="794" t="s">
        <v>1166</v>
      </c>
      <c r="Y22" s="795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54"/>
      <c r="B23" s="655"/>
      <c r="C23" s="660">
        <v>44140</v>
      </c>
      <c r="D23" s="563"/>
      <c r="E23" s="178" t="s">
        <v>1167</v>
      </c>
      <c r="F23" s="264">
        <v>4215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67" t="s">
        <v>1169</v>
      </c>
      <c r="T23" s="768"/>
      <c r="U23" s="660">
        <v>30450</v>
      </c>
      <c r="V23" s="700"/>
      <c r="W23" s="128" t="s">
        <v>1170</v>
      </c>
      <c r="X23" s="197">
        <v>155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54"/>
      <c r="B24" s="655"/>
      <c r="C24" s="667">
        <v>44150</v>
      </c>
      <c r="D24" s="587"/>
      <c r="E24" s="366" t="s">
        <v>1172</v>
      </c>
      <c r="F24" s="826" t="s">
        <v>1173</v>
      </c>
      <c r="G24" s="827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67" t="s">
        <v>1174</v>
      </c>
      <c r="T24" s="768"/>
      <c r="U24" s="660">
        <v>30470</v>
      </c>
      <c r="V24" s="700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654"/>
      <c r="B25" s="655"/>
      <c r="C25" s="660">
        <v>44155</v>
      </c>
      <c r="D25" s="563"/>
      <c r="E25" s="178" t="s">
        <v>1177</v>
      </c>
      <c r="F25" s="264">
        <v>3035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87"/>
      <c r="T25" s="688"/>
      <c r="U25" s="690">
        <v>30480</v>
      </c>
      <c r="V25" s="766"/>
      <c r="W25" s="171" t="s">
        <v>1179</v>
      </c>
      <c r="X25" s="203">
        <v>280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654"/>
      <c r="B26" s="655"/>
      <c r="C26" s="660">
        <v>44160</v>
      </c>
      <c r="D26" s="563"/>
      <c r="E26" s="178" t="s">
        <v>1181</v>
      </c>
      <c r="F26" s="264">
        <v>5395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54"/>
      <c r="B27" s="655"/>
      <c r="C27" s="660">
        <v>44170</v>
      </c>
      <c r="D27" s="563"/>
      <c r="E27" s="178" t="s">
        <v>1183</v>
      </c>
      <c r="F27" s="264">
        <v>3055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54"/>
      <c r="B28" s="655"/>
      <c r="C28" s="660">
        <v>44180</v>
      </c>
      <c r="D28" s="563"/>
      <c r="E28" s="178" t="s">
        <v>1185</v>
      </c>
      <c r="F28" s="264">
        <v>3055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54"/>
      <c r="B29" s="655"/>
      <c r="C29" s="660">
        <v>44190</v>
      </c>
      <c r="D29" s="563"/>
      <c r="E29" s="178" t="s">
        <v>1187</v>
      </c>
      <c r="F29" s="264">
        <v>2445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54"/>
      <c r="B30" s="655"/>
      <c r="C30" s="660">
        <v>44200</v>
      </c>
      <c r="D30" s="563"/>
      <c r="E30" s="178" t="s">
        <v>1189</v>
      </c>
      <c r="F30" s="264">
        <v>2030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54"/>
      <c r="B31" s="655"/>
      <c r="C31" s="660">
        <v>44210</v>
      </c>
      <c r="D31" s="563"/>
      <c r="E31" s="178" t="s">
        <v>1191</v>
      </c>
      <c r="F31" s="264">
        <v>2310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54"/>
      <c r="B32" s="655"/>
      <c r="C32" s="660">
        <v>44220</v>
      </c>
      <c r="D32" s="563"/>
      <c r="E32" s="178" t="s">
        <v>1193</v>
      </c>
      <c r="F32" s="264">
        <v>2310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54"/>
      <c r="B33" s="655"/>
      <c r="C33" s="667">
        <v>44230</v>
      </c>
      <c r="D33" s="587"/>
      <c r="E33" s="242" t="s">
        <v>1195</v>
      </c>
      <c r="F33" s="917" t="s">
        <v>1196</v>
      </c>
      <c r="G33" s="918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54"/>
      <c r="B34" s="655"/>
      <c r="C34" s="660">
        <v>44240</v>
      </c>
      <c r="D34" s="563"/>
      <c r="E34" s="178" t="s">
        <v>1197</v>
      </c>
      <c r="F34" s="264">
        <v>2830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16"/>
      <c r="B35" s="688"/>
      <c r="C35" s="690">
        <v>44250</v>
      </c>
      <c r="D35" s="558"/>
      <c r="E35" s="332" t="s">
        <v>1199</v>
      </c>
      <c r="F35" s="298">
        <v>1135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63245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8" t="s">
        <v>1201</v>
      </c>
      <c r="AG43" s="409"/>
      <c r="AH43" s="215">
        <f>F36</f>
        <v>63245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0" t="s">
        <v>507</v>
      </c>
      <c r="AG44" s="418"/>
      <c r="AH44" s="216">
        <f>SUM(O11:O20,X11:X25,AG11:AG20)</f>
        <v>30450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93695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yCw+TnNN3RsxGNkxQEe0g7efgZaZNwbxRBaYQ4AoDgii5/cAHC3BWPKntWN3LXVP+w2pkzsprRkwy6r9mNtZJw==" saltValue="iPjg51MvLwxP0jkYHIb15w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2023-09-28T01:16:45Z</cp:lastPrinted>
  <dcterms:created xsi:type="dcterms:W3CDTF">2021-05-11T08:24:59Z</dcterms:created>
  <dcterms:modified xsi:type="dcterms:W3CDTF">2025-02-17T00:42:52Z</dcterms:modified>
  <cp:category/>
  <cp:contentStatus/>
</cp:coreProperties>
</file>